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G:\IS\HFAS\Projects\0123-00 District Reports\DistRep2019\Rochdale\Report\"/>
    </mc:Choice>
  </mc:AlternateContent>
  <xr:revisionPtr revIDLastSave="0" documentId="13_ncr:1_{C2D69A2D-93C1-499A-92A2-885BDAADE3C8}" xr6:coauthVersionLast="46" xr6:coauthVersionMax="46" xr10:uidLastSave="{00000000-0000-0000-0000-000000000000}"/>
  <bookViews>
    <workbookView xWindow="-110" yWindow="-110" windowWidth="19420" windowHeight="10420" firstSheet="7" activeTab="10" xr2:uid="{C4C279BB-0FE1-44CB-A888-BB24BC455313}"/>
  </bookViews>
  <sheets>
    <sheet name="Key Centre Notes" sheetId="12" r:id="rId1"/>
    <sheet name="Key Centre Map" sheetId="2" r:id="rId2"/>
    <sheet name="Table 17 Key Centre Surveys AM" sheetId="3" r:id="rId3"/>
    <sheet name="Table 18 Key Centre Surveys OP" sheetId="4" r:id="rId4"/>
    <sheet name="Table 19 Key Centre Surveys PM" sheetId="5" r:id="rId5"/>
    <sheet name="Table 20 Roc KC Traffic" sheetId="6" r:id="rId6"/>
    <sheet name="Tables 21 &amp; 22 KC Car Occupancy" sheetId="7" r:id="rId7"/>
    <sheet name="Table 23 Rail to KC" sheetId="8" r:id="rId8"/>
    <sheet name="Table 24 ML to KC" sheetId="9" r:id="rId9"/>
    <sheet name="Table 25 Walk to KC" sheetId="10" r:id="rId10"/>
    <sheet name="Table 26 KC Car&amp;Non-carTrips " sheetId="11" r:id="rId11"/>
  </sheets>
  <externalReferences>
    <externalReference r:id="rId12"/>
    <externalReference r:id="rId13"/>
    <externalReference r:id="rId14"/>
  </externalReferences>
  <definedNames>
    <definedName name="_Toc174354940" localSheetId="0">'Key Centre Notes'!#REF!</definedName>
    <definedName name="_Toc243370739" localSheetId="10">'Table 26 KC Car&amp;Non-carTrips '!#REF!</definedName>
    <definedName name="_Toc243370749" localSheetId="5">'Table 20 Roc KC Traffic'!#REF!</definedName>
    <definedName name="a">'[1]Lookup tables'!$A$3:$B$156</definedName>
    <definedName name="b">'[1]Lookup tables'!$C$3:$D$15</definedName>
    <definedName name="CORRIDOR_NAME">'[2]Lookup tables'!$C$3:$D$15</definedName>
    <definedName name="corridor_names" localSheetId="0">'[3]Lookup tables'!$C$3:$D$19</definedName>
    <definedName name="corridor_names">'[3]Lookup tables'!$C$3:$D$19</definedName>
    <definedName name="d">'[1]Lookup tables'!$P$3:$Q$8</definedName>
    <definedName name="day_names" localSheetId="0">'[3]Lookup tables'!$M$3:$N$9</definedName>
    <definedName name="day_names">'[3]Lookup tables'!$M$3:$N$9</definedName>
    <definedName name="direction_names" localSheetId="0">'[3]Lookup tables'!$P$3:$Q$8</definedName>
    <definedName name="direction_names">'[3]Lookup tables'!$P$3:$Q$8</definedName>
    <definedName name="e">'[1]Lookup tables'!$M$3:$N$9</definedName>
    <definedName name="f">'[1]Lookup tables'!$P$13:$Q$19</definedName>
    <definedName name="Period" localSheetId="0">#REF!</definedName>
    <definedName name="Period" localSheetId="3">#REF!</definedName>
    <definedName name="Period" localSheetId="4">#REF!</definedName>
    <definedName name="Period">#REF!</definedName>
    <definedName name="_xlnm.Print_Area" localSheetId="1">'Key Centre Map'!$A$1:$N$74</definedName>
    <definedName name="_xlnm.Print_Area" localSheetId="0">'Key Centre Notes'!$A$1:$Q$31</definedName>
    <definedName name="_xlnm.Print_Area" localSheetId="2">'Table 17 Key Centre Surveys AM'!$A$1:$Q$39</definedName>
    <definedName name="_xlnm.Print_Area" localSheetId="3">'Table 18 Key Centre Surveys OP'!$A$1:$Q$29</definedName>
    <definedName name="_xlnm.Print_Area" localSheetId="4">'Table 19 Key Centre Surveys PM'!$A$1:$Q$38</definedName>
    <definedName name="_xlnm.Print_Area" localSheetId="5">'Table 20 Roc KC Traffic'!$A$1:$R$53</definedName>
    <definedName name="_xlnm.Print_Area" localSheetId="7">'Table 23 Rail to KC'!$A$1:$I$49</definedName>
    <definedName name="_xlnm.Print_Area" localSheetId="8">'Table 24 ML to KC'!$A$1:$H$47</definedName>
    <definedName name="_xlnm.Print_Area" localSheetId="9">'Table 25 Walk to KC'!$A$1:$H$51</definedName>
    <definedName name="_xlnm.Print_Area" localSheetId="10">'Table 26 KC Car&amp;Non-carTrips '!$A$1:$AB$67</definedName>
    <definedName name="_xlnm.Print_Area" localSheetId="6">'Tables 21 &amp; 22 KC Car Occupancy'!$A$1:$H$47</definedName>
    <definedName name="station_names" localSheetId="0">'[3]Lookup tables'!$A$3:$B$242</definedName>
    <definedName name="station_names">'[3]Lookup tables'!$A$3:$B$242</definedName>
    <definedName name="weather_names" localSheetId="0">'[3]Lookup tables'!$P$13:$Q$19</definedName>
    <definedName name="weather_names">'[3]Lookup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3" i="11" l="1"/>
  <c r="G63" i="11"/>
  <c r="E63" i="11"/>
  <c r="D63" i="11"/>
  <c r="C63" i="11"/>
  <c r="I55" i="11"/>
  <c r="K55" i="11" s="1"/>
  <c r="I54" i="11"/>
  <c r="K54" i="11" s="1"/>
  <c r="I53" i="11"/>
  <c r="K53" i="11" s="1"/>
  <c r="I52" i="11"/>
  <c r="J52" i="11" s="1"/>
  <c r="I51" i="11"/>
  <c r="K51" i="11" s="1"/>
  <c r="I50" i="11"/>
  <c r="K50" i="11" s="1"/>
  <c r="I47" i="11"/>
  <c r="K47" i="11" s="1"/>
  <c r="I44" i="11"/>
  <c r="I63" i="11" s="1"/>
  <c r="H43" i="11"/>
  <c r="G43" i="11"/>
  <c r="E43" i="11"/>
  <c r="D43" i="11"/>
  <c r="C43" i="11"/>
  <c r="I35" i="11"/>
  <c r="K35" i="11" s="1"/>
  <c r="I34" i="11"/>
  <c r="J34" i="11" s="1"/>
  <c r="I33" i="11"/>
  <c r="K33" i="11" s="1"/>
  <c r="I32" i="11"/>
  <c r="K32" i="11" s="1"/>
  <c r="I31" i="11"/>
  <c r="K31" i="11" s="1"/>
  <c r="I30" i="11"/>
  <c r="J30" i="11" s="1"/>
  <c r="I27" i="11"/>
  <c r="K27" i="11" s="1"/>
  <c r="I24" i="11"/>
  <c r="K24" i="11" s="1"/>
  <c r="H23" i="11"/>
  <c r="G23" i="11"/>
  <c r="E23" i="11"/>
  <c r="D23" i="11"/>
  <c r="C23" i="11"/>
  <c r="I15" i="11"/>
  <c r="K15" i="11" s="1"/>
  <c r="I14" i="11"/>
  <c r="K14" i="11" s="1"/>
  <c r="I13" i="11"/>
  <c r="K13" i="11" s="1"/>
  <c r="I12" i="11"/>
  <c r="J12" i="11" s="1"/>
  <c r="I11" i="11"/>
  <c r="K11" i="11" s="1"/>
  <c r="I10" i="11"/>
  <c r="K10" i="11" s="1"/>
  <c r="I7" i="11"/>
  <c r="K7" i="11" s="1"/>
  <c r="I4" i="11"/>
  <c r="I23" i="11" s="1"/>
  <c r="D21" i="10"/>
  <c r="C21" i="10"/>
  <c r="B21" i="10"/>
  <c r="D13" i="9"/>
  <c r="C13" i="9"/>
  <c r="B13" i="9"/>
  <c r="D22" i="8"/>
  <c r="C22" i="8"/>
  <c r="B22" i="8"/>
  <c r="H52" i="6"/>
  <c r="G52" i="6"/>
  <c r="F52" i="6"/>
  <c r="E52" i="6"/>
  <c r="D52" i="6"/>
  <c r="C52" i="6"/>
  <c r="I51" i="6"/>
  <c r="I52" i="6" s="1"/>
  <c r="I48" i="6"/>
  <c r="I47" i="6"/>
  <c r="I46" i="6"/>
  <c r="I45" i="6"/>
  <c r="I44" i="6"/>
  <c r="I43" i="6"/>
  <c r="I42" i="6"/>
  <c r="I41" i="6"/>
  <c r="I40" i="6"/>
  <c r="I39" i="6"/>
  <c r="I36" i="6"/>
  <c r="I33" i="6"/>
  <c r="I30" i="6"/>
  <c r="I28" i="6"/>
  <c r="Q27" i="6"/>
  <c r="P27" i="6"/>
  <c r="O27" i="6"/>
  <c r="N27" i="6"/>
  <c r="M27" i="6"/>
  <c r="L27" i="6"/>
  <c r="H27" i="6"/>
  <c r="G27" i="6"/>
  <c r="F27" i="6"/>
  <c r="E27" i="6"/>
  <c r="D27" i="6"/>
  <c r="C27" i="6"/>
  <c r="R26" i="6"/>
  <c r="I26" i="6"/>
  <c r="R23" i="6"/>
  <c r="I23" i="6"/>
  <c r="R22" i="6"/>
  <c r="I22" i="6"/>
  <c r="R21" i="6"/>
  <c r="I21" i="6"/>
  <c r="R20" i="6"/>
  <c r="I20" i="6"/>
  <c r="R19" i="6"/>
  <c r="I19" i="6"/>
  <c r="R18" i="6"/>
  <c r="I18" i="6"/>
  <c r="R17" i="6"/>
  <c r="I17" i="6"/>
  <c r="R16" i="6"/>
  <c r="I16" i="6"/>
  <c r="R15" i="6"/>
  <c r="I15" i="6"/>
  <c r="R14" i="6"/>
  <c r="I14" i="6"/>
  <c r="R11" i="6"/>
  <c r="I11" i="6"/>
  <c r="R8" i="6"/>
  <c r="I8" i="6"/>
  <c r="R5" i="6"/>
  <c r="I5" i="6"/>
  <c r="R3" i="6"/>
  <c r="I3" i="6"/>
  <c r="N22" i="5"/>
  <c r="M22" i="5"/>
  <c r="L22" i="5"/>
  <c r="K22" i="5"/>
  <c r="J22" i="5"/>
  <c r="I22" i="5"/>
  <c r="G22" i="5"/>
  <c r="F22" i="5"/>
  <c r="E22" i="5"/>
  <c r="D22" i="5"/>
  <c r="C22" i="5"/>
  <c r="O21" i="5"/>
  <c r="O20" i="5"/>
  <c r="O19" i="5"/>
  <c r="O18" i="5"/>
  <c r="O17" i="5"/>
  <c r="O16" i="5"/>
  <c r="O15" i="5"/>
  <c r="O14" i="5"/>
  <c r="O13" i="5"/>
  <c r="O12" i="5"/>
  <c r="O11" i="5"/>
  <c r="O10" i="5"/>
  <c r="O9" i="5"/>
  <c r="O8" i="5"/>
  <c r="O7" i="5"/>
  <c r="O6" i="5"/>
  <c r="O5" i="5"/>
  <c r="O4" i="5"/>
  <c r="O3" i="5"/>
  <c r="N22" i="4"/>
  <c r="M22" i="4"/>
  <c r="L22" i="4"/>
  <c r="K22" i="4"/>
  <c r="J22" i="4"/>
  <c r="I22" i="4"/>
  <c r="G22" i="4"/>
  <c r="F22" i="4"/>
  <c r="E22" i="4"/>
  <c r="D22" i="4"/>
  <c r="C22" i="4"/>
  <c r="O21" i="4"/>
  <c r="O20" i="4"/>
  <c r="O19" i="4"/>
  <c r="O18" i="4"/>
  <c r="O17" i="4"/>
  <c r="O16" i="4"/>
  <c r="O15" i="4"/>
  <c r="O14" i="4"/>
  <c r="O13" i="4"/>
  <c r="O12" i="4"/>
  <c r="O11" i="4"/>
  <c r="O10" i="4"/>
  <c r="O9" i="4"/>
  <c r="O8" i="4"/>
  <c r="O7" i="4"/>
  <c r="O6" i="4"/>
  <c r="O5" i="4"/>
  <c r="O4" i="4"/>
  <c r="O3" i="4"/>
  <c r="N22" i="3"/>
  <c r="M22" i="3"/>
  <c r="L22" i="3"/>
  <c r="K22" i="3"/>
  <c r="J22" i="3"/>
  <c r="I22" i="3"/>
  <c r="G22" i="3"/>
  <c r="F22" i="3"/>
  <c r="E22" i="3"/>
  <c r="D22" i="3"/>
  <c r="C22" i="3"/>
  <c r="O21" i="3"/>
  <c r="O20" i="3"/>
  <c r="O19" i="3"/>
  <c r="O18" i="3"/>
  <c r="O17" i="3"/>
  <c r="O16" i="3"/>
  <c r="O15" i="3"/>
  <c r="O14" i="3"/>
  <c r="O13" i="3"/>
  <c r="O12" i="3"/>
  <c r="O11" i="3"/>
  <c r="O10" i="3"/>
  <c r="O9" i="3"/>
  <c r="O8" i="3"/>
  <c r="O7" i="3"/>
  <c r="O6" i="3"/>
  <c r="O5" i="3"/>
  <c r="O4" i="3"/>
  <c r="O3" i="3"/>
  <c r="K34" i="11" l="1"/>
  <c r="K44" i="11"/>
  <c r="K12" i="11"/>
  <c r="K30" i="11"/>
  <c r="O22" i="5"/>
  <c r="I23" i="5" s="1"/>
  <c r="K4" i="11"/>
  <c r="J55" i="11"/>
  <c r="I27" i="6"/>
  <c r="J51" i="11"/>
  <c r="R27" i="6"/>
  <c r="J15" i="11"/>
  <c r="J33" i="11"/>
  <c r="O22" i="4"/>
  <c r="O23" i="4" s="1"/>
  <c r="J11" i="11"/>
  <c r="J27" i="11"/>
  <c r="O22" i="3"/>
  <c r="O23" i="3" s="1"/>
  <c r="H23" i="4"/>
  <c r="K52" i="11"/>
  <c r="M23" i="5"/>
  <c r="M23" i="4"/>
  <c r="L23" i="5"/>
  <c r="J10" i="11"/>
  <c r="J14" i="11"/>
  <c r="J24" i="11"/>
  <c r="J32" i="11"/>
  <c r="I43" i="11"/>
  <c r="J50" i="11"/>
  <c r="J54" i="11"/>
  <c r="J7" i="11"/>
  <c r="J13" i="11"/>
  <c r="J31" i="11"/>
  <c r="J35" i="11"/>
  <c r="J47" i="11"/>
  <c r="J53" i="11"/>
  <c r="J4" i="11"/>
  <c r="J44" i="11"/>
  <c r="J23" i="5" l="1"/>
  <c r="K23" i="5"/>
  <c r="N23" i="5"/>
  <c r="O23" i="5"/>
  <c r="J23" i="4"/>
  <c r="L23" i="3"/>
  <c r="K23" i="3"/>
  <c r="I23" i="3"/>
  <c r="J23" i="3"/>
  <c r="L23" i="4"/>
  <c r="K23" i="4"/>
  <c r="M23" i="3"/>
  <c r="I23" i="4"/>
  <c r="N23" i="3"/>
  <c r="N23" i="4"/>
</calcChain>
</file>

<file path=xl/sharedStrings.xml><?xml version="1.0" encoding="utf-8"?>
<sst xmlns="http://schemas.openxmlformats.org/spreadsheetml/2006/main" count="256" uniqueCount="113">
  <si>
    <t>Key Centre Monitoring</t>
  </si>
  <si>
    <t>Traffic and rail counts were conducted on a cordon around Rochdale in 1997. Subsequently, Rochdale was surveyed on a three yearly cycle (1999, 2002, 2005 and 2008) to monitor progress towards key objectives in the first Greater Manchester Local Transport Plan (GMLTP) and its successor, GMLTP2. Pedestrian surveys were added to the programme in 2002. Since 2008 surveys have been conducted annually in April.</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</si>
  <si>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</si>
  <si>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since March 2009, counts of bus passengers crossing the cordon have been conducted. Historical data has been adjusted to be comparable with the most recent surveys.</t>
  </si>
  <si>
    <t>The 'Key Centre Map' worksheet  shows the location of survey sites and the key centre boundary.</t>
  </si>
  <si>
    <t>Site No</t>
  </si>
  <si>
    <t>Location</t>
  </si>
  <si>
    <t>Cars</t>
  </si>
  <si>
    <t>LGVs</t>
  </si>
  <si>
    <t>OGVs</t>
  </si>
  <si>
    <t>Buses</t>
  </si>
  <si>
    <t>Motor Cycles</t>
  </si>
  <si>
    <t>Car Occupancy</t>
  </si>
  <si>
    <t>Car Trips</t>
  </si>
  <si>
    <t>Pedal Cycles</t>
  </si>
  <si>
    <t>Bus Trips</t>
  </si>
  <si>
    <t>Walk</t>
  </si>
  <si>
    <t>Rail</t>
  </si>
  <si>
    <t>Metrolink</t>
  </si>
  <si>
    <t>All Trips (excl m/c &amp; goods)</t>
  </si>
  <si>
    <t>U Union Street</t>
  </si>
  <si>
    <t/>
  </si>
  <si>
    <t>U Baillie St</t>
  </si>
  <si>
    <t>B6266 Smith Street</t>
  </si>
  <si>
    <t>U River Street</t>
  </si>
  <si>
    <t>B6223 Drake Street</t>
  </si>
  <si>
    <t>SITE CLOSED  TO MOTOR VEHICLES</t>
  </si>
  <si>
    <t>U Church Lane</t>
  </si>
  <si>
    <t>B6266 The Esplanade</t>
  </si>
  <si>
    <t>U Newgate</t>
  </si>
  <si>
    <t>U Hunter's Lane</t>
  </si>
  <si>
    <t>U Howard Place</t>
  </si>
  <si>
    <t>Rochdale Train Station</t>
  </si>
  <si>
    <t>U Yorkshire St</t>
  </si>
  <si>
    <t>U SubwayTo Market Hall</t>
  </si>
  <si>
    <t>U Subway To Cheetham St</t>
  </si>
  <si>
    <t>Rochdale Metrolink</t>
  </si>
  <si>
    <t>Rochdale Bus Station South Entrance</t>
  </si>
  <si>
    <t>U Eastgate Street (inc. car park)</t>
  </si>
  <si>
    <t>U Toad Lane</t>
  </si>
  <si>
    <t>U Steps to Nelson Street</t>
  </si>
  <si>
    <t xml:space="preserve">Total </t>
  </si>
  <si>
    <t>Average Car Occupancy =</t>
  </si>
  <si>
    <t>SITE CLOSED TO MOTOR VEHICLES</t>
  </si>
  <si>
    <t>CLOSED  TO MOTOR VEHICLES</t>
  </si>
  <si>
    <t>Time Period</t>
  </si>
  <si>
    <t>Year</t>
  </si>
  <si>
    <t>LGV</t>
  </si>
  <si>
    <t>OGV</t>
  </si>
  <si>
    <t>M/C</t>
  </si>
  <si>
    <t>P/C</t>
  </si>
  <si>
    <t>All</t>
  </si>
  <si>
    <t>0730-0930</t>
  </si>
  <si>
    <t>1000-1200</t>
  </si>
  <si>
    <t>1600-1800</t>
  </si>
  <si>
    <t>07:30-09:30</t>
  </si>
  <si>
    <t>10:00-12:00</t>
  </si>
  <si>
    <t>16:00-18:00</t>
  </si>
  <si>
    <t>Site</t>
  </si>
  <si>
    <t>% Driver Only</t>
  </si>
  <si>
    <t>Ave Occupancy</t>
  </si>
  <si>
    <t>85501 U Union St</t>
  </si>
  <si>
    <t>85506 - U Church Ln</t>
  </si>
  <si>
    <t xml:space="preserve">85507 U The Esplanade </t>
  </si>
  <si>
    <t>85508 U Newgate</t>
  </si>
  <si>
    <t>85509 - U Hunter's Ln</t>
  </si>
  <si>
    <t>All Sites</t>
  </si>
  <si>
    <t xml:space="preserve">Table 22 Trend in Rochdale Key Centre Car Occupancy Rates </t>
  </si>
  <si>
    <t>Rail Passengers</t>
  </si>
  <si>
    <t>Metrolink Passengers</t>
  </si>
  <si>
    <t>2013*</t>
  </si>
  <si>
    <t>2015**</t>
  </si>
  <si>
    <t>n.a.</t>
  </si>
  <si>
    <t>*NB: 2013 Metrolink figures were counted at the Rochdale Railway Station Metrolink stop. The line was extended to Rochdale Town Centre  from 31/03/2014 and subsequent figures are taken from  this latter stop.</t>
  </si>
  <si>
    <t>**On the day of the survey in 2015,  trams stopped running for approximately 45 minutes during the 1000 - 1200 period due to an incident on the line near Shaw and there were no trams during the 1600 - 1800 period due to a signal failure.</t>
  </si>
  <si>
    <t>Pedestrians</t>
  </si>
  <si>
    <t xml:space="preserve">Table 25 Trend in Pedestrians Entering Rochdale Key Centre </t>
  </si>
  <si>
    <t>Table 26 shows the number of trips into the Key Centre Cordon, calculated from number of vehicles and occupancy levels.</t>
  </si>
  <si>
    <t xml:space="preserve"> Table 26     Car and Non-Car Trips into Rochdale Key Centre</t>
  </si>
  <si>
    <t>Car</t>
  </si>
  <si>
    <t>Bus</t>
  </si>
  <si>
    <t>Cycle</t>
  </si>
  <si>
    <t>Total</t>
  </si>
  <si>
    <t>% Car</t>
  </si>
  <si>
    <t>% Non-Car</t>
  </si>
  <si>
    <t>COVID-19 PANDEMIC</t>
  </si>
  <si>
    <t>Other Notes</t>
  </si>
  <si>
    <r>
      <rPr>
        <b/>
        <sz val="11"/>
        <rFont val="Calibri"/>
        <family val="2"/>
        <scheme val="minor"/>
      </rPr>
      <t>Site 85501</t>
    </r>
    <r>
      <rPr>
        <sz val="11"/>
        <rFont val="Calibri"/>
        <family val="2"/>
        <scheme val="minor"/>
      </rPr>
      <t xml:space="preserve"> - U Union Street: Link flows reduced due to pedestrianisation of Penn Street between Yorkshire Street and the access road to the rear of No.'s 116-128 Yorkshire Street (i.e. no through route to New Baillie Street, the town centre and also the new Rochdale Riverside Development (Phase One) from mid-2019)</t>
    </r>
  </si>
  <si>
    <r>
      <rPr>
        <b/>
        <sz val="11"/>
        <rFont val="Calibri"/>
        <family val="2"/>
        <scheme val="minor"/>
      </rPr>
      <t>Site 85502</t>
    </r>
    <r>
      <rPr>
        <sz val="11"/>
        <rFont val="Calibri"/>
        <family val="2"/>
        <scheme val="minor"/>
      </rPr>
      <t xml:space="preserve"> - U Baillie Street: Link and pedestrian flows higher in all time periods due to the opening of Rochdale Riverside Development (Phase One) in June 2020 (i.e. a retail and leisure development with shopping centre, cinema and car park)</t>
    </r>
  </si>
  <si>
    <r>
      <rPr>
        <b/>
        <sz val="11"/>
        <rFont val="Calibri"/>
        <family val="2"/>
        <scheme val="minor"/>
      </rPr>
      <t>Site 85503</t>
    </r>
    <r>
      <rPr>
        <sz val="11"/>
        <rFont val="Calibri"/>
        <family val="2"/>
        <scheme val="minor"/>
      </rPr>
      <t xml:space="preserve"> - U Smith Street: From 2020 - road classification changed from B6266 to Unclassified. Link and pedestrian flows higher in all time periods due to the opening of Rochdale Riverside Development (Phase One) - see Site 85002</t>
    </r>
  </si>
  <si>
    <r>
      <t xml:space="preserve">The key centre surveys for Rochdale were conducted on the Friday 25th September 2020 having been postponed from the planned date of Friday May 1st 2020 due to the Covid-19 pandemic. No lockdown was in place at the time of the surveys but homeworking was advised where possible, educational establishments were open (higher education had moved partially online) and there were no restrictions on public transport. Hospitality venues were closed between 2200 and 0500. Mass events were banned but most other institutions were open subject to national guidance. The 'Rule Of Six' applied both indoors and out with the 'single household'/'support bubble' restrictions applying locally. While it's not possible to judge the exact effect, it's likely that the surveys, </t>
    </r>
    <r>
      <rPr>
        <b/>
        <u/>
        <sz val="11"/>
        <rFont val="Calibri"/>
        <family val="2"/>
        <scheme val="minor"/>
      </rPr>
      <t>compared to the 2016-2019 period</t>
    </r>
    <r>
      <rPr>
        <sz val="11"/>
        <rFont val="Calibri"/>
        <family val="2"/>
        <scheme val="minor"/>
      </rPr>
      <t xml:space="preserve"> were thus affected;</t>
    </r>
  </si>
  <si>
    <t>• Link counts - much lower flows (in all time periods)
• Car occupancies - much lower flows (in all time periods)
• Pedestrian counts - much lower flows (in all time periods)
• Pedal cycle counts - much lower flows (in all time periods)
• Rail passengers - much lower flows (in AM &amp; PM periods only)
• Metrolink passengers - much lower flows(in OP &amp; PM periods only)
• Bus occupants - much lower occupancy (in all time periods)</t>
  </si>
  <si>
    <t xml:space="preserve">Table 17 Key Centre Cordon Survey Summary by Site in September 2020 (07:30-09:30) </t>
  </si>
  <si>
    <t>NOTES</t>
  </si>
  <si>
    <t>Totals may not sum due to rounding.</t>
  </si>
  <si>
    <t xml:space="preserve">Table 18 Key Centre Cordon Survey Summary by Site in September 2020 (10:00-12:00) </t>
  </si>
  <si>
    <t xml:space="preserve">Table 19 Key Centre Cordon Survey Summary by Site in September 2020 (16:00-18:00) </t>
  </si>
  <si>
    <t>Site 85501 - U Union Street: Link flows reduced due to pedestrianisation of Penn Street between Yorkshire Street and the access road to the rear of Nos. 116-128 Yorkshire Street (i.e. no through route to New Baillie Street, the town centre and also the new Rochdale Riverside Development (Phase One) from mid-2019)</t>
  </si>
  <si>
    <t>2020/1997</t>
  </si>
  <si>
    <t>Table 20 Rochdale Key Centre Cordon Counts 1997, 1999, 2002, 2005 and 2008 - 2020</t>
  </si>
  <si>
    <t>Site 85502 - U Baillie Street: Link and pedestrian flows higher in all time periods due to the opening of Rochdale Riverside Development (Phase One) in June 2020 (i.e. a retail and leisure development with shopping centre, cinema and car park.)</t>
  </si>
  <si>
    <t>Site 85503 - U Smith Street: From 2020 - road classification changed from B6266 to Unclassified.  Link and pedestrian flows higher in all time periods due to the opening of Rochdale Riverside Development (Phase One) in June 2020 (i.e. a retail and leisure development with shopping centre, cinema and car park.)</t>
  </si>
  <si>
    <t>Car Occupancy at Key Centre Cordon Sites (towards Key Centre) September 2020</t>
  </si>
  <si>
    <t>Table 21 Rochdale Key Centre Car Occupancy Rates September 2020</t>
  </si>
  <si>
    <t>2020*</t>
  </si>
  <si>
    <t>*Car Occupancy surveyed in May except 2020 (surveyed in September)</t>
  </si>
  <si>
    <t>Table 23 Rail Passengers Entering Rochdale Key Centre 1997, 1999, 2002, 2005 and 2008 - 2020</t>
  </si>
  <si>
    <t>2020/2013</t>
  </si>
  <si>
    <t>Table 24 Metrolink Passengers Entering Rochdale Key Centre 2013 - 2020</t>
  </si>
  <si>
    <t>2020/2002</t>
  </si>
  <si>
    <t>Notes</t>
  </si>
  <si>
    <r>
      <rPr>
        <b/>
        <sz val="11"/>
        <rFont val="Calibri"/>
        <family val="2"/>
      </rPr>
      <t>2015 -</t>
    </r>
    <r>
      <rPr>
        <sz val="11"/>
        <rFont val="Calibri"/>
        <family val="2"/>
      </rPr>
      <t xml:space="preserve">  bus flows may have been higher than usual during the evening peak due to a signal failure on Metrolink and passengers switching modes.</t>
    </r>
  </si>
  <si>
    <r>
      <t xml:space="preserve">2020 </t>
    </r>
    <r>
      <rPr>
        <sz val="11"/>
        <rFont val="Calibri"/>
        <family val="2"/>
      </rPr>
      <t>- Likely effects of the Covid-19 pandemic/associated measures on trip numbers (see also 'Key Centre Notes')</t>
    </r>
    <r>
      <rPr>
        <b/>
        <sz val="1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</si>
</sst>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family val="2"/>
    </font>
    <font>
      <sz val="11"/>
      <color theme="1"/>
      <name val="Calibri"/>
      <family val="2"/>
      <scheme val="minor"/>
    </font>
    <font>
      <sz val="10"/>
      <name val="Arial"/>
      <family val="2"/>
    </font>
    <font>
      <b/>
      <sz val="10"/>
      <name val="Arial"/>
      <family val="2"/>
    </font>
    <font>
      <sz val="11"/>
      <name val="Calibri"/>
      <family val="2"/>
    </font>
    <font>
      <sz val="11"/>
      <name val="Arial"/>
      <family val="2"/>
    </font>
    <font>
      <sz val="11"/>
      <name val="Calibri"/>
      <family val="2"/>
      <scheme val="minor"/>
    </font>
    <font>
      <b/>
      <sz val="11"/>
      <name val="Calibri"/>
      <family val="2"/>
    </font>
    <font>
      <b/>
      <sz val="11"/>
      <name val="Calibri"/>
      <family val="2"/>
      <scheme val="minor"/>
    </font>
    <font>
      <sz val="10"/>
      <color theme="1"/>
      <name val="Arial"/>
      <family val="2"/>
    </font>
    <font>
      <b/>
      <sz val="14"/>
      <name val="Calibri"/>
      <family val="2"/>
    </font>
    <font>
      <sz val="8"/>
      <name val="Times New Roman"/>
      <family val="1"/>
    </font>
    <font>
      <sz val="11"/>
      <name val="Times New Roman"/>
      <family val="1"/>
    </font>
    <font>
      <i/>
      <sz val="11"/>
      <name val="Calibri"/>
      <family val="2"/>
      <scheme val="minor"/>
    </font>
    <font>
      <b/>
      <u/>
      <sz val="11"/>
      <name val="Calibri"/>
      <family val="2"/>
      <scheme val="minor"/>
    </font>
    <font>
      <sz val="11"/>
      <color rgb="FFFF0000"/>
      <name val="Calibri"/>
      <family val="2"/>
      <scheme val="minor"/>
    </font>
    <font>
      <b/>
      <sz val="11"/>
      <color rgb="FF0070C0"/>
      <name val="Calibri"/>
      <family val="2"/>
    </font>
    <font>
      <sz val="11"/>
      <color rgb="FF0070C0"/>
      <name val="Calibri"/>
      <family val="2"/>
      <scheme val="minor"/>
    </font>
    <font>
      <b/>
      <sz val="11"/>
      <color rgb="FF0070C0"/>
      <name val="Calibri"/>
      <family val="2"/>
      <scheme val="minor"/>
    </font>
    <font>
      <sz val="9"/>
      <color rgb="FF0070C0"/>
      <name val="Calibri"/>
      <family val="2"/>
      <scheme val="minor"/>
    </font>
    <font>
      <sz val="9"/>
      <color rgb="FF0070C0"/>
      <name val="Arial"/>
      <family val="2"/>
    </font>
    <font>
      <sz val="10"/>
      <color rgb="FF0070C0"/>
      <name val="Arial"/>
      <family val="2"/>
    </font>
    <font>
      <b/>
      <sz val="12"/>
      <color rgb="FF0070C0"/>
      <name val="Calibri"/>
      <family val="2"/>
      <scheme val="minor"/>
    </font>
    <font>
      <sz val="12"/>
      <color rgb="FF0070C0"/>
      <name val="Calibri"/>
      <family val="2"/>
      <scheme val="minor"/>
    </font>
    <font>
      <sz val="12"/>
      <color rgb="FFFF0000"/>
      <name val="Calibri"/>
      <family val="2"/>
      <scheme val="minor"/>
    </font>
    <font>
      <b/>
      <sz val="10"/>
      <color rgb="FF0070C0"/>
      <name val="Calibri"/>
      <family val="2"/>
      <scheme val="minor"/>
    </font>
    <font>
      <sz val="10"/>
      <color rgb="FF0070C0"/>
      <name val="Calibri"/>
      <family val="2"/>
      <scheme val="minor"/>
    </font>
    <font>
      <sz val="10"/>
      <color rgb="FF0070C0"/>
      <name val="Times New Roman"/>
      <family val="1"/>
    </font>
    <font>
      <sz val="10"/>
      <color rgb="FFFF0000"/>
      <name val="Calibri"/>
      <family val="2"/>
      <scheme val="minor"/>
    </font>
    <font>
      <b/>
      <sz val="8"/>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s>
  <borders count="8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style="thin">
        <color auto="1"/>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8"/>
      </left>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double">
        <color indexed="64"/>
      </right>
      <top/>
      <bottom style="thin">
        <color indexed="64"/>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style="thin">
        <color auto="1"/>
      </right>
      <top style="thin">
        <color auto="1"/>
      </top>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double">
        <color indexed="64"/>
      </right>
      <top style="medium">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double">
        <color indexed="64"/>
      </left>
      <right/>
      <top/>
      <bottom/>
      <diagonal/>
    </border>
    <border>
      <left style="medium">
        <color indexed="64"/>
      </left>
      <right style="medium">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top style="thin">
        <color indexed="64"/>
      </top>
      <bottom/>
      <diagonal/>
    </border>
    <border>
      <left style="medium">
        <color indexed="64"/>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2" fillId="0" borderId="0"/>
    <xf numFmtId="0" fontId="2" fillId="0" borderId="0"/>
    <xf numFmtId="0" fontId="2" fillId="0" borderId="0"/>
    <xf numFmtId="0" fontId="2" fillId="0" borderId="0"/>
    <xf numFmtId="0" fontId="2" fillId="0" borderId="0"/>
    <xf numFmtId="0" fontId="11" fillId="0" borderId="0"/>
    <xf numFmtId="0" fontId="1" fillId="0" borderId="0"/>
  </cellStyleXfs>
  <cellXfs count="279">
    <xf numFmtId="0" fontId="0" fillId="0" borderId="0" xfId="0"/>
    <xf numFmtId="0" fontId="2" fillId="0" borderId="0" xfId="0" applyFont="1"/>
    <xf numFmtId="0" fontId="0" fillId="2" borderId="0" xfId="0" applyFill="1"/>
    <xf numFmtId="0" fontId="6" fillId="0" borderId="0" xfId="1" applyFont="1"/>
    <xf numFmtId="164" fontId="6" fillId="0" borderId="0" xfId="1" applyNumberFormat="1" applyFont="1"/>
    <xf numFmtId="0" fontId="6" fillId="0" borderId="0" xfId="1" applyFont="1" applyAlignment="1">
      <alignment horizontal="left"/>
    </xf>
    <xf numFmtId="0" fontId="6" fillId="0" borderId="0" xfId="0" applyFont="1"/>
    <xf numFmtId="0" fontId="8" fillId="0" borderId="29" xfId="0" applyFont="1" applyBorder="1" applyAlignment="1">
      <alignment horizontal="center" wrapText="1"/>
    </xf>
    <xf numFmtId="0" fontId="8" fillId="0" borderId="30" xfId="0" applyFont="1" applyBorder="1" applyAlignment="1">
      <alignment horizontal="center" wrapText="1"/>
    </xf>
    <xf numFmtId="0" fontId="8" fillId="0" borderId="31" xfId="3" applyFont="1" applyBorder="1" applyAlignment="1">
      <alignment horizontal="center" vertical="center" wrapText="1"/>
    </xf>
    <xf numFmtId="0" fontId="8" fillId="0" borderId="30" xfId="3" applyFont="1" applyBorder="1" applyAlignment="1">
      <alignment horizontal="center" vertical="center" wrapText="1"/>
    </xf>
    <xf numFmtId="0" fontId="8" fillId="0" borderId="32" xfId="3" applyFont="1" applyBorder="1" applyAlignment="1">
      <alignment wrapText="1"/>
    </xf>
    <xf numFmtId="1" fontId="6" fillId="0" borderId="34" xfId="0" applyNumberFormat="1" applyFont="1" applyBorder="1" applyAlignment="1">
      <alignment horizontal="center" wrapText="1"/>
    </xf>
    <xf numFmtId="1" fontId="6" fillId="0" borderId="35" xfId="0" applyNumberFormat="1" applyFont="1" applyBorder="1" applyAlignment="1">
      <alignment horizontal="right" wrapText="1"/>
    </xf>
    <xf numFmtId="1" fontId="6" fillId="0" borderId="34" xfId="0" applyNumberFormat="1" applyFont="1" applyBorder="1" applyAlignment="1">
      <alignment horizontal="right" wrapText="1"/>
    </xf>
    <xf numFmtId="0" fontId="6" fillId="0" borderId="36" xfId="0" applyFont="1" applyBorder="1" applyAlignment="1">
      <alignment wrapText="1"/>
    </xf>
    <xf numFmtId="1" fontId="6" fillId="0" borderId="36" xfId="0" applyNumberFormat="1" applyFont="1" applyBorder="1" applyAlignment="1">
      <alignment wrapText="1"/>
    </xf>
    <xf numFmtId="2" fontId="8" fillId="0" borderId="31" xfId="3" applyNumberFormat="1" applyFont="1" applyBorder="1" applyAlignment="1">
      <alignment horizontal="right" vertical="center" wrapText="1"/>
    </xf>
    <xf numFmtId="2" fontId="8" fillId="0" borderId="30" xfId="3" applyNumberFormat="1" applyFont="1" applyBorder="1" applyAlignment="1">
      <alignment horizontal="right" vertical="center" wrapText="1"/>
    </xf>
    <xf numFmtId="2" fontId="8" fillId="0" borderId="39" xfId="3" applyNumberFormat="1" applyFont="1" applyBorder="1" applyAlignment="1">
      <alignment wrapText="1"/>
    </xf>
    <xf numFmtId="0" fontId="6" fillId="0" borderId="40" xfId="0" applyFont="1" applyBorder="1" applyAlignment="1">
      <alignment horizontal="right" wrapText="1"/>
    </xf>
    <xf numFmtId="0" fontId="6" fillId="0" borderId="41" xfId="0" applyFont="1" applyBorder="1" applyAlignment="1">
      <alignment horizontal="right" wrapText="1"/>
    </xf>
    <xf numFmtId="0" fontId="6" fillId="0" borderId="42" xfId="0" applyFont="1" applyBorder="1" applyAlignment="1">
      <alignment horizontal="right" wrapText="1"/>
    </xf>
    <xf numFmtId="0" fontId="6" fillId="0" borderId="12" xfId="0" applyFont="1" applyBorder="1" applyAlignment="1">
      <alignment horizontal="right" wrapText="1"/>
    </xf>
    <xf numFmtId="0" fontId="8" fillId="0" borderId="44" xfId="0" applyFont="1" applyBorder="1" applyAlignment="1">
      <alignment horizontal="center" wrapText="1"/>
    </xf>
    <xf numFmtId="2" fontId="8" fillId="0" borderId="44" xfId="0" applyNumberFormat="1" applyFont="1" applyBorder="1" applyAlignment="1">
      <alignment horizontal="right" wrapText="1"/>
    </xf>
    <xf numFmtId="2" fontId="8" fillId="0" borderId="45" xfId="0" applyNumberFormat="1" applyFont="1" applyBorder="1" applyAlignment="1">
      <alignment wrapText="1"/>
    </xf>
    <xf numFmtId="0" fontId="4" fillId="0" borderId="0" xfId="0" applyFont="1"/>
    <xf numFmtId="0" fontId="8" fillId="0" borderId="0" xfId="0" applyFont="1"/>
    <xf numFmtId="0" fontId="2" fillId="0" borderId="0" xfId="0" applyFont="1" applyAlignment="1">
      <alignment wrapText="1"/>
    </xf>
    <xf numFmtId="0" fontId="8" fillId="0" borderId="5" xfId="0" applyFont="1" applyBorder="1"/>
    <xf numFmtId="1" fontId="6" fillId="0" borderId="16" xfId="0" applyNumberFormat="1" applyFont="1" applyBorder="1" applyAlignment="1">
      <alignment horizontal="right" indent="1"/>
    </xf>
    <xf numFmtId="1" fontId="6" fillId="0" borderId="49" xfId="0" applyNumberFormat="1" applyFont="1" applyBorder="1" applyAlignment="1">
      <alignment horizontal="right" indent="1"/>
    </xf>
    <xf numFmtId="0" fontId="8" fillId="0" borderId="19" xfId="0" applyFont="1" applyBorder="1"/>
    <xf numFmtId="2" fontId="8" fillId="0" borderId="20" xfId="0" applyNumberFormat="1" applyFont="1" applyBorder="1" applyAlignment="1">
      <alignment horizontal="right" indent="1"/>
    </xf>
    <xf numFmtId="2" fontId="8" fillId="0" borderId="24" xfId="0" applyNumberFormat="1" applyFont="1" applyBorder="1" applyAlignment="1">
      <alignment horizontal="right" indent="1"/>
    </xf>
    <xf numFmtId="0" fontId="8" fillId="0" borderId="16" xfId="0" applyFont="1" applyBorder="1"/>
    <xf numFmtId="0" fontId="8" fillId="0" borderId="18" xfId="0" applyFont="1" applyBorder="1"/>
    <xf numFmtId="0" fontId="8" fillId="0" borderId="5" xfId="0" applyFont="1" applyBorder="1" applyAlignment="1">
      <alignment horizontal="left"/>
    </xf>
    <xf numFmtId="0" fontId="8" fillId="0" borderId="52" xfId="0" applyFont="1" applyBorder="1" applyAlignment="1">
      <alignment horizontal="left"/>
    </xf>
    <xf numFmtId="1" fontId="6" fillId="0" borderId="18" xfId="0" applyNumberFormat="1" applyFont="1" applyBorder="1" applyAlignment="1">
      <alignment horizontal="right" indent="1"/>
    </xf>
    <xf numFmtId="1" fontId="6" fillId="0" borderId="0" xfId="0" applyNumberFormat="1" applyFont="1"/>
    <xf numFmtId="2" fontId="6" fillId="0" borderId="0" xfId="0" applyNumberFormat="1" applyFont="1"/>
    <xf numFmtId="0" fontId="4" fillId="0" borderId="0" xfId="4" applyFont="1"/>
    <xf numFmtId="0" fontId="4" fillId="0" borderId="0" xfId="0" applyFont="1" applyAlignment="1">
      <alignment horizontal="center" vertical="center"/>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0" xfId="0" applyFont="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4" fillId="0" borderId="0" xfId="4" applyFont="1" applyAlignment="1">
      <alignment horizontal="left" vertical="top"/>
    </xf>
    <xf numFmtId="0" fontId="7" fillId="0" borderId="63" xfId="0" applyFont="1" applyBorder="1" applyAlignment="1">
      <alignment horizontal="center" vertical="center" wrapText="1"/>
    </xf>
    <xf numFmtId="1" fontId="4" fillId="0" borderId="64" xfId="0" applyNumberFormat="1" applyFont="1" applyBorder="1" applyAlignment="1">
      <alignment horizontal="center" vertical="center" wrapText="1"/>
    </xf>
    <xf numFmtId="1" fontId="4" fillId="0" borderId="63" xfId="0" applyNumberFormat="1" applyFont="1" applyBorder="1" applyAlignment="1">
      <alignment horizontal="right" vertical="center" wrapText="1" indent="1"/>
    </xf>
    <xf numFmtId="1" fontId="4" fillId="0" borderId="64" xfId="0" applyNumberFormat="1" applyFont="1" applyBorder="1" applyAlignment="1">
      <alignment horizontal="right" vertical="center" wrapText="1" indent="1"/>
    </xf>
    <xf numFmtId="1" fontId="4" fillId="0" borderId="40" xfId="0" applyNumberFormat="1" applyFont="1" applyBorder="1" applyAlignment="1">
      <alignment horizontal="right" vertical="center" wrapText="1" indent="1"/>
    </xf>
    <xf numFmtId="1" fontId="7" fillId="0" borderId="41" xfId="0" applyNumberFormat="1" applyFont="1" applyBorder="1" applyAlignment="1">
      <alignment horizontal="right" indent="1"/>
    </xf>
    <xf numFmtId="1" fontId="7" fillId="0" borderId="65" xfId="0" applyNumberFormat="1" applyFont="1" applyBorder="1" applyAlignment="1">
      <alignment horizontal="right" indent="1"/>
    </xf>
    <xf numFmtId="9" fontId="4" fillId="0" borderId="0" xfId="0" applyNumberFormat="1" applyFont="1"/>
    <xf numFmtId="0" fontId="7" fillId="0" borderId="40" xfId="0" applyFont="1" applyBorder="1" applyAlignment="1">
      <alignment horizontal="center" vertical="center" wrapText="1"/>
    </xf>
    <xf numFmtId="1" fontId="4" fillId="0" borderId="41" xfId="0" applyNumberFormat="1" applyFont="1" applyBorder="1" applyAlignment="1">
      <alignment horizontal="center" vertical="center" wrapText="1"/>
    </xf>
    <xf numFmtId="1" fontId="4" fillId="0" borderId="41" xfId="0" applyNumberFormat="1" applyFont="1" applyBorder="1" applyAlignment="1">
      <alignment horizontal="right" vertical="center" wrapText="1" indent="1"/>
    </xf>
    <xf numFmtId="0" fontId="7" fillId="0" borderId="42" xfId="0" applyFont="1" applyBorder="1" applyAlignment="1">
      <alignment horizontal="center" vertical="center" wrapText="1"/>
    </xf>
    <xf numFmtId="1" fontId="4" fillId="0" borderId="12" xfId="0" applyNumberFormat="1" applyFont="1" applyBorder="1" applyAlignment="1">
      <alignment horizontal="center" vertical="center" wrapText="1"/>
    </xf>
    <xf numFmtId="1" fontId="4" fillId="0" borderId="42" xfId="0" applyNumberFormat="1" applyFont="1" applyBorder="1" applyAlignment="1">
      <alignment horizontal="right" vertical="center" wrapText="1" indent="1"/>
    </xf>
    <xf numFmtId="1" fontId="4" fillId="0" borderId="12" xfId="0" applyNumberFormat="1" applyFont="1" applyBorder="1" applyAlignment="1">
      <alignment horizontal="right" vertical="center" wrapText="1" indent="1"/>
    </xf>
    <xf numFmtId="1" fontId="7" fillId="0" borderId="12" xfId="0" applyNumberFormat="1" applyFont="1" applyBorder="1" applyAlignment="1">
      <alignment horizontal="right" indent="1"/>
    </xf>
    <xf numFmtId="1" fontId="7" fillId="0" borderId="66" xfId="0" applyNumberFormat="1" applyFont="1" applyBorder="1" applyAlignment="1">
      <alignment horizontal="right" indent="1"/>
    </xf>
    <xf numFmtId="0" fontId="7" fillId="0" borderId="35" xfId="0" applyFont="1" applyBorder="1" applyAlignment="1">
      <alignment horizontal="center" vertical="center" wrapText="1"/>
    </xf>
    <xf numFmtId="1" fontId="4" fillId="0" borderId="34" xfId="0" applyNumberFormat="1" applyFont="1" applyBorder="1" applyAlignment="1">
      <alignment horizontal="center" vertical="center" wrapText="1"/>
    </xf>
    <xf numFmtId="1" fontId="4" fillId="0" borderId="35" xfId="0" applyNumberFormat="1" applyFont="1" applyBorder="1" applyAlignment="1">
      <alignment horizontal="right" vertical="center" wrapText="1" indent="1"/>
    </xf>
    <xf numFmtId="1" fontId="4" fillId="0" borderId="34" xfId="0" applyNumberFormat="1" applyFont="1" applyBorder="1" applyAlignment="1">
      <alignment horizontal="right" vertical="center" wrapText="1" indent="1"/>
    </xf>
    <xf numFmtId="1" fontId="7" fillId="0" borderId="34" xfId="0" applyNumberFormat="1" applyFont="1" applyBorder="1" applyAlignment="1">
      <alignment horizontal="right" indent="1"/>
    </xf>
    <xf numFmtId="1" fontId="7" fillId="0" borderId="68" xfId="0" applyNumberFormat="1" applyFont="1" applyBorder="1" applyAlignment="1">
      <alignment horizontal="right" indent="1"/>
    </xf>
    <xf numFmtId="0" fontId="7" fillId="0" borderId="69" xfId="3" applyFont="1" applyBorder="1" applyAlignment="1">
      <alignment horizontal="center" wrapText="1"/>
    </xf>
    <xf numFmtId="0" fontId="7" fillId="0" borderId="30" xfId="3" applyFont="1" applyBorder="1" applyAlignment="1">
      <alignment horizontal="center" wrapText="1"/>
    </xf>
    <xf numFmtId="2" fontId="7" fillId="0" borderId="30" xfId="0" applyNumberFormat="1" applyFont="1" applyBorder="1" applyAlignment="1">
      <alignment horizontal="center" vertical="center" wrapText="1"/>
    </xf>
    <xf numFmtId="2" fontId="7" fillId="0" borderId="30" xfId="0" applyNumberFormat="1" applyFont="1" applyBorder="1" applyAlignment="1">
      <alignment horizontal="right" vertical="center" wrapText="1" indent="1"/>
    </xf>
    <xf numFmtId="2" fontId="7" fillId="0" borderId="71" xfId="0" applyNumberFormat="1" applyFont="1" applyBorder="1" applyAlignment="1">
      <alignment horizontal="right" vertical="center" wrapText="1" indent="1"/>
    </xf>
    <xf numFmtId="1" fontId="7" fillId="0" borderId="31" xfId="0" applyNumberFormat="1" applyFont="1" applyBorder="1" applyAlignment="1">
      <alignment horizontal="right" indent="1"/>
    </xf>
    <xf numFmtId="1" fontId="7" fillId="0" borderId="32" xfId="0" applyNumberFormat="1" applyFont="1" applyBorder="1" applyAlignment="1">
      <alignment horizontal="right" indent="1"/>
    </xf>
    <xf numFmtId="1" fontId="4" fillId="0" borderId="69" xfId="0" applyNumberFormat="1" applyFont="1" applyBorder="1" applyAlignment="1">
      <alignment horizontal="right" vertical="center" wrapText="1" indent="1"/>
    </xf>
    <xf numFmtId="0" fontId="7" fillId="0" borderId="44" xfId="3" applyFont="1" applyBorder="1" applyAlignment="1">
      <alignment horizontal="center" wrapText="1"/>
    </xf>
    <xf numFmtId="2" fontId="7" fillId="0" borderId="44" xfId="0" applyNumberFormat="1" applyFont="1" applyBorder="1" applyAlignment="1">
      <alignment horizontal="center" vertical="center" wrapText="1"/>
    </xf>
    <xf numFmtId="2" fontId="7" fillId="0" borderId="44" xfId="0" applyNumberFormat="1" applyFont="1" applyBorder="1" applyAlignment="1">
      <alignment horizontal="right" vertical="center" wrapText="1" indent="1"/>
    </xf>
    <xf numFmtId="2" fontId="7" fillId="0" borderId="73" xfId="0" applyNumberFormat="1" applyFont="1" applyBorder="1" applyAlignment="1">
      <alignment horizontal="right" vertical="center" wrapText="1" indent="1"/>
    </xf>
    <xf numFmtId="1" fontId="7" fillId="0" borderId="74" xfId="0" applyNumberFormat="1" applyFont="1" applyBorder="1" applyAlignment="1">
      <alignment horizontal="right" indent="1"/>
    </xf>
    <xf numFmtId="1" fontId="7" fillId="0" borderId="45" xfId="0" applyNumberFormat="1" applyFont="1" applyBorder="1" applyAlignment="1">
      <alignment horizontal="right" indent="1"/>
    </xf>
    <xf numFmtId="1" fontId="4" fillId="0" borderId="0" xfId="0" applyNumberFormat="1" applyFont="1" applyAlignment="1">
      <alignment horizontal="right" vertical="center" wrapText="1"/>
    </xf>
    <xf numFmtId="0" fontId="4" fillId="0" borderId="0" xfId="0" applyFont="1" applyAlignment="1">
      <alignment horizontal="right" vertical="center" wrapText="1"/>
    </xf>
    <xf numFmtId="1" fontId="4" fillId="0" borderId="0" xfId="0" applyNumberFormat="1" applyFont="1"/>
    <xf numFmtId="2" fontId="4" fillId="0" borderId="0" xfId="0" applyNumberFormat="1" applyFont="1" applyAlignment="1">
      <alignment horizontal="center" vertical="center"/>
    </xf>
    <xf numFmtId="2" fontId="4" fillId="0" borderId="0" xfId="0" applyNumberFormat="1" applyFont="1"/>
    <xf numFmtId="0" fontId="3" fillId="0" borderId="0" xfId="5" applyFont="1"/>
    <xf numFmtId="0" fontId="4" fillId="0" borderId="0" xfId="5" applyFont="1"/>
    <xf numFmtId="0" fontId="2" fillId="0" borderId="0" xfId="5"/>
    <xf numFmtId="0" fontId="10" fillId="0" borderId="75" xfId="5" applyFont="1" applyBorder="1"/>
    <xf numFmtId="0" fontId="2" fillId="0" borderId="76" xfId="5" applyBorder="1"/>
    <xf numFmtId="0" fontId="2" fillId="0" borderId="77" xfId="5" applyBorder="1"/>
    <xf numFmtId="0" fontId="9" fillId="0" borderId="0" xfId="5" applyFont="1"/>
    <xf numFmtId="0" fontId="12" fillId="0" borderId="0" xfId="6" applyFont="1" applyAlignment="1">
      <alignment wrapText="1"/>
    </xf>
    <xf numFmtId="0" fontId="15" fillId="0" borderId="0" xfId="1" applyFont="1"/>
    <xf numFmtId="164" fontId="15" fillId="0" borderId="0" xfId="1" applyNumberFormat="1" applyFont="1"/>
    <xf numFmtId="0" fontId="15" fillId="0" borderId="0" xfId="1" applyFont="1" applyAlignment="1">
      <alignment horizontal="left"/>
    </xf>
    <xf numFmtId="0" fontId="17" fillId="0" borderId="5" xfId="1" applyFont="1" applyBorder="1" applyAlignment="1">
      <alignment horizontal="left"/>
    </xf>
    <xf numFmtId="0" fontId="17" fillId="0" borderId="6" xfId="1" applyFont="1" applyBorder="1"/>
    <xf numFmtId="0" fontId="17" fillId="0" borderId="6" xfId="1" applyFont="1" applyBorder="1" applyAlignment="1">
      <alignment horizontal="center"/>
    </xf>
    <xf numFmtId="0" fontId="17" fillId="0" borderId="6" xfId="1" applyFont="1" applyBorder="1" applyAlignment="1">
      <alignment horizontal="center" wrapText="1"/>
    </xf>
    <xf numFmtId="0" fontId="17" fillId="0" borderId="7" xfId="1" applyFont="1" applyBorder="1" applyAlignment="1">
      <alignment horizontal="center" wrapText="1"/>
    </xf>
    <xf numFmtId="0" fontId="17" fillId="0" borderId="8" xfId="1" applyFont="1" applyBorder="1" applyAlignment="1">
      <alignment horizontal="center" wrapText="1"/>
    </xf>
    <xf numFmtId="0" fontId="17" fillId="0" borderId="9" xfId="1" applyFont="1" applyBorder="1" applyAlignment="1">
      <alignment horizontal="left"/>
    </xf>
    <xf numFmtId="0" fontId="17" fillId="0" borderId="6" xfId="0" applyFont="1" applyBorder="1" applyAlignment="1">
      <alignment wrapText="1"/>
    </xf>
    <xf numFmtId="1" fontId="17" fillId="0" borderId="6" xfId="0" applyNumberFormat="1" applyFont="1" applyBorder="1" applyAlignment="1">
      <alignment horizontal="right" wrapText="1"/>
    </xf>
    <xf numFmtId="2" fontId="17" fillId="0" borderId="6" xfId="0" applyNumberFormat="1" applyFont="1" applyBorder="1" applyAlignment="1">
      <alignment horizontal="right" wrapText="1"/>
    </xf>
    <xf numFmtId="1" fontId="17" fillId="0" borderId="8" xfId="1" applyNumberFormat="1" applyFont="1" applyBorder="1"/>
    <xf numFmtId="2" fontId="18" fillId="3" borderId="6" xfId="1" applyNumberFormat="1" applyFont="1" applyFill="1" applyBorder="1"/>
    <xf numFmtId="1" fontId="17" fillId="0" borderId="6" xfId="1" applyNumberFormat="1" applyFont="1" applyBorder="1"/>
    <xf numFmtId="0" fontId="17" fillId="0" borderId="7" xfId="1" applyFont="1" applyBorder="1"/>
    <xf numFmtId="1" fontId="17" fillId="0" borderId="14" xfId="1" applyNumberFormat="1" applyFont="1" applyBorder="1"/>
    <xf numFmtId="0" fontId="17" fillId="0" borderId="14" xfId="1" applyFont="1" applyBorder="1"/>
    <xf numFmtId="0" fontId="17" fillId="0" borderId="15" xfId="1" applyFont="1" applyBorder="1"/>
    <xf numFmtId="0" fontId="17" fillId="0" borderId="10" xfId="0" applyFont="1" applyBorder="1" applyAlignment="1">
      <alignment wrapText="1"/>
    </xf>
    <xf numFmtId="1" fontId="17" fillId="0" borderId="16" xfId="1" applyNumberFormat="1" applyFont="1" applyBorder="1"/>
    <xf numFmtId="2" fontId="17" fillId="0" borderId="16" xfId="1" applyNumberFormat="1" applyFont="1" applyBorder="1"/>
    <xf numFmtId="0" fontId="17" fillId="0" borderId="16" xfId="1" applyFont="1" applyBorder="1"/>
    <xf numFmtId="0" fontId="17" fillId="0" borderId="17" xfId="1" applyFont="1" applyBorder="1"/>
    <xf numFmtId="2" fontId="18" fillId="3" borderId="16" xfId="1" applyNumberFormat="1" applyFont="1" applyFill="1" applyBorder="1"/>
    <xf numFmtId="1" fontId="17" fillId="0" borderId="17" xfId="1" applyNumberFormat="1" applyFont="1" applyBorder="1"/>
    <xf numFmtId="0" fontId="17" fillId="0" borderId="16" xfId="0" applyFont="1" applyBorder="1" applyAlignment="1">
      <alignment wrapText="1"/>
    </xf>
    <xf numFmtId="1" fontId="17" fillId="0" borderId="18" xfId="1" applyNumberFormat="1" applyFont="1" applyBorder="1"/>
    <xf numFmtId="0" fontId="18" fillId="0" borderId="16" xfId="1" applyFont="1" applyBorder="1"/>
    <xf numFmtId="1" fontId="18" fillId="0" borderId="16" xfId="1" applyNumberFormat="1" applyFont="1" applyBorder="1"/>
    <xf numFmtId="1" fontId="18" fillId="0" borderId="18" xfId="1" applyNumberFormat="1" applyFont="1" applyBorder="1"/>
    <xf numFmtId="0" fontId="17" fillId="0" borderId="19" xfId="1" applyFont="1" applyBorder="1" applyAlignment="1">
      <alignment horizontal="left"/>
    </xf>
    <xf numFmtId="0" fontId="17" fillId="0" borderId="20" xfId="1" applyFont="1" applyBorder="1"/>
    <xf numFmtId="1" fontId="17" fillId="0" borderId="20" xfId="1" applyNumberFormat="1" applyFont="1" applyBorder="1"/>
    <xf numFmtId="2" fontId="18" fillId="3" borderId="20" xfId="1" applyNumberFormat="1" applyFont="1" applyFill="1" applyBorder="1"/>
    <xf numFmtId="164" fontId="17" fillId="0" borderId="20" xfId="1" applyNumberFormat="1" applyFont="1" applyBorder="1"/>
    <xf numFmtId="164" fontId="17" fillId="0" borderId="24" xfId="1" applyNumberFormat="1" applyFont="1" applyBorder="1"/>
    <xf numFmtId="0" fontId="23" fillId="0" borderId="0" xfId="7" applyFont="1"/>
    <xf numFmtId="0" fontId="24" fillId="0" borderId="0" xfId="7" applyFont="1"/>
    <xf numFmtId="0" fontId="25" fillId="0" borderId="0" xfId="2" applyFont="1"/>
    <xf numFmtId="0" fontId="26" fillId="0" borderId="0" xfId="5" applyFont="1"/>
    <xf numFmtId="0" fontId="26" fillId="0" borderId="0" xfId="7" applyFont="1"/>
    <xf numFmtId="0" fontId="25" fillId="0" borderId="0" xfId="7" applyFont="1"/>
    <xf numFmtId="0" fontId="28" fillId="0" borderId="0" xfId="7" applyFont="1"/>
    <xf numFmtId="1" fontId="17" fillId="0" borderId="16" xfId="0" applyNumberFormat="1" applyFont="1" applyBorder="1" applyAlignment="1">
      <alignment horizontal="right" wrapText="1"/>
    </xf>
    <xf numFmtId="0" fontId="17" fillId="0" borderId="16" xfId="1" applyFont="1" applyBorder="1" applyAlignment="1">
      <alignment horizontal="center" wrapText="1"/>
    </xf>
    <xf numFmtId="0" fontId="17" fillId="0" borderId="17" xfId="1" applyFont="1" applyBorder="1" applyAlignment="1">
      <alignment horizontal="center" wrapText="1"/>
    </xf>
    <xf numFmtId="1" fontId="17" fillId="0" borderId="15" xfId="1" applyNumberFormat="1" applyFont="1" applyBorder="1"/>
    <xf numFmtId="0" fontId="17" fillId="0" borderId="16" xfId="1" applyFont="1" applyBorder="1" applyAlignment="1">
      <alignment horizontal="center"/>
    </xf>
    <xf numFmtId="0" fontId="17" fillId="0" borderId="18" xfId="1" applyFont="1" applyBorder="1" applyAlignment="1">
      <alignment horizontal="center" wrapText="1"/>
    </xf>
    <xf numFmtId="0" fontId="17" fillId="0" borderId="15" xfId="1" applyFont="1" applyBorder="1" applyAlignment="1">
      <alignment horizontal="center" wrapText="1"/>
    </xf>
    <xf numFmtId="1" fontId="18" fillId="0" borderId="18" xfId="2" applyNumberFormat="1" applyFont="1" applyBorder="1"/>
    <xf numFmtId="0" fontId="18" fillId="0" borderId="0" xfId="0" applyFont="1"/>
    <xf numFmtId="0" fontId="17" fillId="0" borderId="0" xfId="0" applyFont="1"/>
    <xf numFmtId="0" fontId="18" fillId="0" borderId="5" xfId="0" applyFont="1" applyBorder="1"/>
    <xf numFmtId="0" fontId="18" fillId="0" borderId="16" xfId="0" applyFont="1" applyBorder="1" applyAlignment="1">
      <alignment horizontal="center" wrapText="1"/>
    </xf>
    <xf numFmtId="0" fontId="18" fillId="0" borderId="18" xfId="0" applyFont="1" applyBorder="1" applyAlignment="1">
      <alignment horizontal="center" wrapText="1"/>
    </xf>
    <xf numFmtId="0" fontId="17" fillId="0" borderId="5" xfId="0" applyFont="1" applyBorder="1"/>
    <xf numFmtId="1" fontId="17" fillId="0" borderId="16" xfId="0" applyNumberFormat="1" applyFont="1" applyBorder="1" applyAlignment="1">
      <alignment horizontal="right" indent="1"/>
    </xf>
    <xf numFmtId="2" fontId="17" fillId="0" borderId="16" xfId="0" applyNumberFormat="1" applyFont="1" applyBorder="1" applyAlignment="1">
      <alignment horizontal="right" indent="1"/>
    </xf>
    <xf numFmtId="2" fontId="17" fillId="0" borderId="18" xfId="0" applyNumberFormat="1" applyFont="1" applyBorder="1" applyAlignment="1">
      <alignment horizontal="right" indent="1"/>
    </xf>
    <xf numFmtId="1" fontId="17" fillId="0" borderId="49" xfId="0" applyNumberFormat="1" applyFont="1" applyBorder="1" applyAlignment="1">
      <alignment horizontal="right" indent="1"/>
    </xf>
    <xf numFmtId="2" fontId="17" fillId="0" borderId="49" xfId="0" applyNumberFormat="1" applyFont="1" applyBorder="1" applyAlignment="1">
      <alignment horizontal="right" indent="1"/>
    </xf>
    <xf numFmtId="2" fontId="17" fillId="0" borderId="50" xfId="0" applyNumberFormat="1" applyFont="1" applyBorder="1" applyAlignment="1">
      <alignment horizontal="right" indent="1"/>
    </xf>
    <xf numFmtId="0" fontId="18" fillId="0" borderId="19" xfId="0" applyFont="1" applyBorder="1"/>
    <xf numFmtId="1" fontId="18" fillId="0" borderId="20" xfId="0" applyNumberFormat="1" applyFont="1" applyBorder="1" applyAlignment="1">
      <alignment horizontal="right" indent="1"/>
    </xf>
    <xf numFmtId="2" fontId="18" fillId="0" borderId="20" xfId="0" applyNumberFormat="1" applyFont="1" applyBorder="1" applyAlignment="1">
      <alignment horizontal="right" indent="1"/>
    </xf>
    <xf numFmtId="2" fontId="18" fillId="0" borderId="24" xfId="0" applyNumberFormat="1" applyFont="1" applyBorder="1" applyAlignment="1">
      <alignment horizontal="right" indent="1"/>
    </xf>
    <xf numFmtId="0" fontId="17" fillId="0" borderId="5" xfId="0" applyFont="1" applyBorder="1" applyAlignment="1">
      <alignment horizontal="left"/>
    </xf>
    <xf numFmtId="0" fontId="17" fillId="0" borderId="52" xfId="0" applyFont="1" applyBorder="1" applyAlignment="1">
      <alignment horizontal="left"/>
    </xf>
    <xf numFmtId="0" fontId="17" fillId="0" borderId="19" xfId="0" applyFont="1" applyBorder="1" applyAlignment="1">
      <alignment horizontal="left"/>
    </xf>
    <xf numFmtId="1" fontId="17" fillId="0" borderId="20" xfId="0" applyNumberFormat="1" applyFont="1" applyBorder="1" applyAlignment="1">
      <alignment horizontal="right" indent="1"/>
    </xf>
    <xf numFmtId="2" fontId="17" fillId="0" borderId="20" xfId="0" applyNumberFormat="1" applyFont="1" applyBorder="1" applyAlignment="1">
      <alignment horizontal="right" indent="1"/>
    </xf>
    <xf numFmtId="2" fontId="17" fillId="0" borderId="24" xfId="0" applyNumberFormat="1" applyFont="1" applyBorder="1" applyAlignment="1">
      <alignment horizontal="right" indent="1"/>
    </xf>
    <xf numFmtId="0" fontId="19" fillId="0" borderId="0" xfId="0" applyFont="1"/>
    <xf numFmtId="0" fontId="18" fillId="0" borderId="16" xfId="0" applyFont="1" applyBorder="1"/>
    <xf numFmtId="0" fontId="18" fillId="0" borderId="18" xfId="0" applyFont="1" applyBorder="1"/>
    <xf numFmtId="0" fontId="17" fillId="0" borderId="16" xfId="0" applyFont="1" applyBorder="1" applyAlignment="1">
      <alignment horizontal="right" indent="2"/>
    </xf>
    <xf numFmtId="0" fontId="17" fillId="0" borderId="18" xfId="0" applyFont="1" applyBorder="1" applyAlignment="1">
      <alignment horizontal="right" indent="2"/>
    </xf>
    <xf numFmtId="0" fontId="18" fillId="0" borderId="19" xfId="0" applyFont="1" applyBorder="1" applyAlignment="1">
      <alignment horizontal="left"/>
    </xf>
    <xf numFmtId="2" fontId="18" fillId="0" borderId="20" xfId="0" applyNumberFormat="1" applyFont="1" applyBorder="1" applyAlignment="1">
      <alignment horizontal="right" indent="2"/>
    </xf>
    <xf numFmtId="2" fontId="18" fillId="0" borderId="24" xfId="0" applyNumberFormat="1" applyFont="1" applyBorder="1" applyAlignment="1">
      <alignment horizontal="right" indent="2"/>
    </xf>
    <xf numFmtId="0" fontId="18" fillId="0" borderId="5" xfId="0" applyFont="1" applyBorder="1" applyAlignment="1">
      <alignment horizontal="left"/>
    </xf>
    <xf numFmtId="0" fontId="17" fillId="0" borderId="16" xfId="0" applyFont="1" applyBorder="1" applyAlignment="1">
      <alignment horizontal="right" indent="1"/>
    </xf>
    <xf numFmtId="0" fontId="17" fillId="0" borderId="18" xfId="0" applyFont="1" applyBorder="1" applyAlignment="1">
      <alignment horizontal="right" indent="1"/>
    </xf>
    <xf numFmtId="0" fontId="18" fillId="0" borderId="52" xfId="0" applyFont="1" applyBorder="1" applyAlignment="1">
      <alignment horizontal="left"/>
    </xf>
    <xf numFmtId="0" fontId="17" fillId="0" borderId="49" xfId="0" applyFont="1" applyBorder="1" applyAlignment="1">
      <alignment horizontal="right" indent="1"/>
    </xf>
    <xf numFmtId="0" fontId="17" fillId="0" borderId="50" xfId="0" applyFont="1" applyBorder="1" applyAlignment="1">
      <alignment horizontal="right" indent="1"/>
    </xf>
    <xf numFmtId="0" fontId="18" fillId="0" borderId="53" xfId="0" applyFont="1" applyBorder="1" applyAlignment="1">
      <alignment horizontal="left"/>
    </xf>
    <xf numFmtId="2" fontId="18" fillId="0" borderId="54" xfId="0" applyNumberFormat="1" applyFont="1" applyBorder="1" applyAlignment="1">
      <alignment horizontal="right" indent="1"/>
    </xf>
    <xf numFmtId="2" fontId="18" fillId="0" borderId="55" xfId="0" applyNumberFormat="1" applyFont="1" applyBorder="1" applyAlignment="1">
      <alignment horizontal="right" indent="1"/>
    </xf>
    <xf numFmtId="0" fontId="21" fillId="0" borderId="0" xfId="0" applyFont="1" applyAlignment="1">
      <alignment wrapText="1"/>
    </xf>
    <xf numFmtId="0" fontId="6" fillId="0" borderId="0" xfId="2" applyFont="1" applyAlignment="1">
      <alignment wrapText="1"/>
    </xf>
    <xf numFmtId="0" fontId="12" fillId="0" borderId="0" xfId="6" applyFont="1" applyAlignment="1">
      <alignment wrapText="1"/>
    </xf>
    <xf numFmtId="0" fontId="4" fillId="0" borderId="0" xfId="5" applyFont="1" applyAlignment="1">
      <alignment horizontal="justify" vertical="center" wrapText="1"/>
    </xf>
    <xf numFmtId="0" fontId="5" fillId="0" borderId="0" xfId="5" applyFont="1" applyAlignment="1">
      <alignment wrapText="1"/>
    </xf>
    <xf numFmtId="0" fontId="6" fillId="0" borderId="0" xfId="5" applyFont="1" applyAlignment="1">
      <alignment horizontal="justify" vertical="center" wrapText="1"/>
    </xf>
    <xf numFmtId="0" fontId="6" fillId="0" borderId="0" xfId="5" applyFont="1" applyAlignment="1">
      <alignment wrapText="1"/>
    </xf>
    <xf numFmtId="0" fontId="6" fillId="0" borderId="78" xfId="5" applyFont="1" applyBorder="1" applyAlignment="1">
      <alignment vertical="top" wrapText="1"/>
    </xf>
    <xf numFmtId="0" fontId="6" fillId="0" borderId="0" xfId="5" applyFont="1" applyBorder="1" applyAlignment="1">
      <alignment vertical="top" wrapText="1"/>
    </xf>
    <xf numFmtId="0" fontId="6" fillId="0" borderId="79" xfId="5" applyFont="1" applyBorder="1" applyAlignment="1">
      <alignment vertical="top" wrapText="1"/>
    </xf>
    <xf numFmtId="0" fontId="5" fillId="0" borderId="78" xfId="5" applyFont="1" applyBorder="1" applyAlignment="1">
      <alignment wrapText="1"/>
    </xf>
    <xf numFmtId="0" fontId="5" fillId="0" borderId="0" xfId="5" applyFont="1" applyBorder="1" applyAlignment="1">
      <alignment wrapText="1"/>
    </xf>
    <xf numFmtId="0" fontId="5" fillId="0" borderId="79" xfId="5" applyFont="1" applyBorder="1" applyAlignment="1">
      <alignment wrapText="1"/>
    </xf>
    <xf numFmtId="0" fontId="12" fillId="0" borderId="78" xfId="6" applyFont="1" applyBorder="1" applyAlignment="1">
      <alignment wrapText="1"/>
    </xf>
    <xf numFmtId="0" fontId="12" fillId="0" borderId="0" xfId="6" applyFont="1" applyBorder="1" applyAlignment="1">
      <alignment wrapText="1"/>
    </xf>
    <xf numFmtId="0" fontId="12" fillId="0" borderId="79" xfId="6" applyFont="1" applyBorder="1" applyAlignment="1">
      <alignment wrapText="1"/>
    </xf>
    <xf numFmtId="0" fontId="13" fillId="0" borderId="78" xfId="5" applyFont="1" applyBorder="1" applyAlignment="1">
      <alignment vertical="top" wrapText="1"/>
    </xf>
    <xf numFmtId="0" fontId="13" fillId="0" borderId="0" xfId="5" applyFont="1" applyBorder="1" applyAlignment="1">
      <alignment vertical="top" wrapText="1"/>
    </xf>
    <xf numFmtId="0" fontId="13" fillId="0" borderId="79" xfId="5" applyFont="1" applyBorder="1" applyAlignment="1">
      <alignment vertical="top" wrapText="1"/>
    </xf>
    <xf numFmtId="0" fontId="12" fillId="0" borderId="80" xfId="0" applyFont="1" applyBorder="1" applyAlignment="1">
      <alignment wrapText="1"/>
    </xf>
    <xf numFmtId="0" fontId="12" fillId="0" borderId="81" xfId="0" applyFont="1" applyBorder="1" applyAlignment="1">
      <alignment wrapText="1"/>
    </xf>
    <xf numFmtId="0" fontId="12" fillId="0" borderId="82" xfId="0" applyFont="1" applyBorder="1" applyAlignment="1">
      <alignment wrapText="1"/>
    </xf>
    <xf numFmtId="0" fontId="26" fillId="0" borderId="0" xfId="2" applyFont="1" applyAlignment="1">
      <alignment vertical="top" wrapText="1"/>
    </xf>
    <xf numFmtId="0" fontId="0" fillId="0" borderId="0" xfId="0" applyAlignment="1">
      <alignment vertical="top" wrapText="1"/>
    </xf>
    <xf numFmtId="0" fontId="16" fillId="3" borderId="1" xfId="1" applyFont="1" applyFill="1" applyBorder="1" applyAlignment="1">
      <alignment horizontal="left"/>
    </xf>
    <xf numFmtId="0" fontId="16" fillId="3" borderId="2" xfId="1" applyFont="1" applyFill="1" applyBorder="1" applyAlignment="1">
      <alignment horizontal="left"/>
    </xf>
    <xf numFmtId="0" fontId="16" fillId="3" borderId="3" xfId="1" applyFont="1" applyFill="1" applyBorder="1" applyAlignment="1">
      <alignment horizontal="left"/>
    </xf>
    <xf numFmtId="0" fontId="16" fillId="3" borderId="4" xfId="1" applyFont="1" applyFill="1" applyBorder="1" applyAlignment="1">
      <alignment horizontal="left"/>
    </xf>
    <xf numFmtId="1" fontId="19" fillId="0" borderId="11" xfId="0" applyNumberFormat="1" applyFont="1" applyBorder="1" applyAlignment="1">
      <alignment horizontal="center"/>
    </xf>
    <xf numFmtId="0" fontId="20" fillId="0" borderId="12" xfId="0" applyFont="1" applyBorder="1" applyAlignment="1">
      <alignment horizontal="center"/>
    </xf>
    <xf numFmtId="0" fontId="21" fillId="0" borderId="12" xfId="0" applyFont="1" applyBorder="1"/>
    <xf numFmtId="0" fontId="21" fillId="0" borderId="13" xfId="0" applyFont="1" applyBorder="1"/>
    <xf numFmtId="1" fontId="17" fillId="0" borderId="21" xfId="1" applyNumberFormat="1" applyFont="1" applyBorder="1" applyAlignment="1">
      <alignment horizontal="right" wrapText="1"/>
    </xf>
    <xf numFmtId="0" fontId="21" fillId="0" borderId="22" xfId="0" applyFont="1" applyBorder="1" applyAlignment="1">
      <alignment horizontal="right"/>
    </xf>
    <xf numFmtId="0" fontId="21" fillId="0" borderId="23" xfId="0" applyFont="1" applyBorder="1" applyAlignment="1">
      <alignment horizontal="right"/>
    </xf>
    <xf numFmtId="0" fontId="26" fillId="0" borderId="0" xfId="2" applyFont="1" applyAlignment="1">
      <alignment wrapText="1"/>
    </xf>
    <xf numFmtId="0" fontId="27" fillId="0" borderId="0" xfId="0" applyFont="1" applyAlignment="1">
      <alignment wrapText="1"/>
    </xf>
    <xf numFmtId="1" fontId="19" fillId="0" borderId="25" xfId="0" applyNumberFormat="1" applyFont="1" applyBorder="1" applyAlignment="1">
      <alignment horizontal="center"/>
    </xf>
    <xf numFmtId="0" fontId="7" fillId="4" borderId="26" xfId="3" applyFont="1" applyFill="1" applyBorder="1" applyAlignment="1">
      <alignment vertical="center" wrapText="1"/>
    </xf>
    <xf numFmtId="0" fontId="7" fillId="4" borderId="27" xfId="3" applyFont="1" applyFill="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8"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3" xfId="0" applyFont="1" applyBorder="1" applyAlignment="1">
      <alignment horizontal="center" vertical="center" wrapText="1"/>
    </xf>
    <xf numFmtId="0" fontId="18" fillId="0" borderId="15" xfId="0" applyFont="1" applyBorder="1" applyAlignment="1">
      <alignment horizontal="center"/>
    </xf>
    <xf numFmtId="0" fontId="18" fillId="0" borderId="13" xfId="0" applyFont="1" applyBorder="1" applyAlignment="1">
      <alignment horizontal="center"/>
    </xf>
    <xf numFmtId="0" fontId="18" fillId="0" borderId="51" xfId="0" applyFont="1" applyBorder="1" applyAlignment="1">
      <alignment horizontal="center"/>
    </xf>
    <xf numFmtId="0" fontId="18" fillId="3" borderId="46"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3" borderId="48" xfId="0" applyFont="1" applyFill="1" applyBorder="1" applyAlignment="1">
      <alignment horizontal="left" vertical="center" wrapText="1"/>
    </xf>
    <xf numFmtId="0" fontId="18" fillId="0" borderId="16" xfId="0" applyFont="1" applyBorder="1" applyAlignment="1">
      <alignment horizontal="center"/>
    </xf>
    <xf numFmtId="0" fontId="18" fillId="0" borderId="16" xfId="0" applyFont="1" applyBorder="1"/>
    <xf numFmtId="0" fontId="18" fillId="0" borderId="18" xfId="0" applyFont="1" applyBorder="1" applyAlignment="1">
      <alignment horizontal="center"/>
    </xf>
    <xf numFmtId="0" fontId="22" fillId="4" borderId="46" xfId="0" applyFont="1" applyFill="1" applyBorder="1" applyAlignment="1">
      <alignment wrapText="1"/>
    </xf>
    <xf numFmtId="0" fontId="22" fillId="4" borderId="47" xfId="0" applyFont="1" applyFill="1" applyBorder="1" applyAlignment="1">
      <alignment wrapText="1"/>
    </xf>
    <xf numFmtId="0" fontId="22" fillId="4" borderId="48" xfId="0" applyFont="1" applyFill="1" applyBorder="1" applyAlignment="1">
      <alignment wrapText="1"/>
    </xf>
    <xf numFmtId="0" fontId="16" fillId="4" borderId="46" xfId="0" applyFont="1" applyFill="1" applyBorder="1" applyAlignment="1">
      <alignment horizontal="left" wrapText="1"/>
    </xf>
    <xf numFmtId="0" fontId="16" fillId="4" borderId="47" xfId="0" applyFont="1" applyFill="1" applyBorder="1" applyAlignment="1">
      <alignment horizontal="left" wrapText="1"/>
    </xf>
    <xf numFmtId="0" fontId="16" fillId="4" borderId="48" xfId="0" applyFont="1" applyFill="1" applyBorder="1" applyAlignment="1">
      <alignment horizontal="left" wrapText="1"/>
    </xf>
    <xf numFmtId="0" fontId="29" fillId="0" borderId="0" xfId="0" applyFont="1" applyAlignment="1">
      <alignment horizontal="left" wrapText="1"/>
    </xf>
    <xf numFmtId="0" fontId="8" fillId="3" borderId="56" xfId="0" applyFont="1" applyFill="1" applyBorder="1" applyAlignment="1">
      <alignment wrapText="1"/>
    </xf>
    <xf numFmtId="0" fontId="2" fillId="0" borderId="57" xfId="0" applyFont="1" applyBorder="1" applyAlignment="1">
      <alignment wrapText="1"/>
    </xf>
    <xf numFmtId="0" fontId="2" fillId="0" borderId="58" xfId="0" applyFont="1" applyBorder="1" applyAlignment="1">
      <alignment wrapText="1"/>
    </xf>
    <xf numFmtId="0" fontId="2" fillId="0" borderId="59" xfId="0" applyFont="1" applyBorder="1" applyAlignment="1">
      <alignment wrapText="1"/>
    </xf>
    <xf numFmtId="0" fontId="2" fillId="0" borderId="41" xfId="0" applyFont="1" applyBorder="1" applyAlignment="1">
      <alignment wrapText="1"/>
    </xf>
    <xf numFmtId="0" fontId="2" fillId="0" borderId="36" xfId="0" applyFont="1" applyBorder="1" applyAlignment="1">
      <alignment wrapText="1"/>
    </xf>
    <xf numFmtId="0" fontId="7" fillId="4" borderId="26" xfId="0" applyFont="1" applyFill="1" applyBorder="1" applyAlignment="1">
      <alignment horizontal="left" vertical="top" wrapText="1"/>
    </xf>
    <xf numFmtId="0" fontId="4" fillId="0" borderId="27" xfId="0" applyFont="1" applyBorder="1" applyAlignment="1">
      <alignment horizontal="left" vertical="top" wrapText="1"/>
    </xf>
    <xf numFmtId="0" fontId="2" fillId="0" borderId="28" xfId="0" applyFont="1" applyBorder="1" applyAlignment="1">
      <alignment wrapText="1"/>
    </xf>
    <xf numFmtId="0" fontId="7" fillId="0" borderId="62"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0" xfId="4" applyFont="1" applyAlignment="1">
      <alignment horizontal="left" vertical="top"/>
    </xf>
    <xf numFmtId="0" fontId="7" fillId="0" borderId="0" xfId="0" applyFont="1"/>
    <xf numFmtId="0" fontId="13" fillId="0" borderId="75" xfId="5" applyFont="1" applyBorder="1" applyAlignment="1">
      <alignment vertical="top" wrapText="1"/>
    </xf>
    <xf numFmtId="0" fontId="13" fillId="0" borderId="76" xfId="5" applyFont="1" applyBorder="1" applyAlignment="1">
      <alignment vertical="top" wrapText="1"/>
    </xf>
    <xf numFmtId="0" fontId="13" fillId="0" borderId="77" xfId="5" applyFont="1" applyBorder="1" applyAlignment="1">
      <alignment vertical="top" wrapText="1"/>
    </xf>
    <xf numFmtId="0" fontId="5" fillId="0" borderId="80" xfId="5" applyFont="1" applyBorder="1" applyAlignment="1">
      <alignment wrapText="1"/>
    </xf>
    <xf numFmtId="0" fontId="5" fillId="0" borderId="81" xfId="5" applyFont="1" applyBorder="1" applyAlignment="1">
      <alignment wrapText="1"/>
    </xf>
    <xf numFmtId="0" fontId="5" fillId="0" borderId="82" xfId="5" applyFont="1" applyBorder="1" applyAlignment="1">
      <alignment wrapText="1"/>
    </xf>
  </cellXfs>
  <cellStyles count="8">
    <cellStyle name="Normal" xfId="0" builtinId="0"/>
    <cellStyle name="Normal 10" xfId="7" xr:uid="{DE187A8A-DA55-426A-9549-E651D1EF565A}"/>
    <cellStyle name="Normal 2" xfId="6" xr:uid="{AA5E018A-14F8-4CF3-9680-4BEEE9657BB3}"/>
    <cellStyle name="Normal 2 4" xfId="5" xr:uid="{E77DF819-FD0B-4B55-AB3F-BF76502DC70C}"/>
    <cellStyle name="Normal 4" xfId="4" xr:uid="{88F5682A-A71D-42CB-8090-9A398CD42154}"/>
    <cellStyle name="Normal 6" xfId="1" xr:uid="{53EC4625-CB43-49A6-B3E5-5D11CD5E31F6}"/>
    <cellStyle name="Normal_KeyCentreCalcs" xfId="3" xr:uid="{1EA5DCA3-5092-4389-8F45-391B2CAF8A8D}"/>
    <cellStyle name="Normal_sepmcr05" xfId="2" xr:uid="{A368EBB9-C4EE-4632-8289-88219C6258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Rochdale Key Centre Inbound  Vehicle Counts</a:t>
            </a:r>
          </a:p>
        </c:rich>
      </c:tx>
      <c:layout>
        <c:manualLayout>
          <c:xMode val="edge"/>
          <c:yMode val="edge"/>
          <c:x val="0.29399940442800848"/>
          <c:y val="2.1029461204989826E-2"/>
        </c:manualLayout>
      </c:layout>
      <c:overlay val="0"/>
    </c:title>
    <c:autoTitleDeleted val="0"/>
    <c:plotArea>
      <c:layout>
        <c:manualLayout>
          <c:layoutTarget val="inner"/>
          <c:xMode val="edge"/>
          <c:yMode val="edge"/>
          <c:x val="0.11792389668724036"/>
          <c:y val="9.5429830778150523E-2"/>
          <c:w val="0.83811074817089037"/>
          <c:h val="0.75944804860467507"/>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 20 Roc KC Traffic'!$B$3:$B$26</c:f>
              <c:numCache>
                <c:formatCode>0</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 20 Roc KC Traffic'!$I$3:$I$26</c:f>
              <c:numCache>
                <c:formatCode>General</c:formatCode>
                <c:ptCount val="24"/>
                <c:pt idx="0">
                  <c:v>4408</c:v>
                </c:pt>
                <c:pt idx="2">
                  <c:v>4389</c:v>
                </c:pt>
                <c:pt idx="5">
                  <c:v>4563</c:v>
                </c:pt>
                <c:pt idx="8">
                  <c:v>4412</c:v>
                </c:pt>
                <c:pt idx="11">
                  <c:v>4568</c:v>
                </c:pt>
                <c:pt idx="12">
                  <c:v>4279</c:v>
                </c:pt>
                <c:pt idx="13">
                  <c:v>4155</c:v>
                </c:pt>
                <c:pt idx="14">
                  <c:v>3493</c:v>
                </c:pt>
                <c:pt idx="15">
                  <c:v>3530</c:v>
                </c:pt>
                <c:pt idx="16">
                  <c:v>3018</c:v>
                </c:pt>
                <c:pt idx="17">
                  <c:v>2989</c:v>
                </c:pt>
                <c:pt idx="18">
                  <c:v>3005</c:v>
                </c:pt>
                <c:pt idx="19">
                  <c:v>2966</c:v>
                </c:pt>
                <c:pt idx="20" formatCode="0">
                  <c:v>3310</c:v>
                </c:pt>
                <c:pt idx="21" formatCode="0">
                  <c:v>2960</c:v>
                </c:pt>
                <c:pt idx="22" formatCode="0">
                  <c:v>3004</c:v>
                </c:pt>
                <c:pt idx="23" formatCode="0">
                  <c:v>1791</c:v>
                </c:pt>
              </c:numCache>
            </c:numRef>
          </c:val>
          <c:extLst>
            <c:ext xmlns:c16="http://schemas.microsoft.com/office/drawing/2014/chart" uri="{C3380CC4-5D6E-409C-BE32-E72D297353CC}">
              <c16:uniqueId val="{00000000-5120-40A9-A3F3-B5F674FFA57D}"/>
            </c:ext>
          </c:extLst>
        </c:ser>
        <c:ser>
          <c:idx val="1"/>
          <c:order val="1"/>
          <c:tx>
            <c:v>1000-1200</c:v>
          </c:tx>
          <c:spPr>
            <a:solidFill>
              <a:schemeClr val="tx1"/>
            </a:solidFill>
            <a:ln w="25400" cap="flat" cmpd="sng" algn="ctr">
              <a:noFill/>
              <a:prstDash val="solid"/>
            </a:ln>
            <a:effectLst/>
          </c:spPr>
          <c:invertIfNegative val="0"/>
          <c:cat>
            <c:numRef>
              <c:f>'Table 20 Roc KC Traffic'!$B$3:$B$26</c:f>
              <c:numCache>
                <c:formatCode>0</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 20 Roc KC Traffic'!$R$3:$R$26</c:f>
              <c:numCache>
                <c:formatCode>General</c:formatCode>
                <c:ptCount val="24"/>
                <c:pt idx="0">
                  <c:v>4125</c:v>
                </c:pt>
                <c:pt idx="2">
                  <c:v>4467</c:v>
                </c:pt>
                <c:pt idx="5">
                  <c:v>4535</c:v>
                </c:pt>
                <c:pt idx="8">
                  <c:v>4090</c:v>
                </c:pt>
                <c:pt idx="11">
                  <c:v>4157</c:v>
                </c:pt>
                <c:pt idx="12">
                  <c:v>3955</c:v>
                </c:pt>
                <c:pt idx="13">
                  <c:v>3971</c:v>
                </c:pt>
                <c:pt idx="14">
                  <c:v>3315</c:v>
                </c:pt>
                <c:pt idx="15">
                  <c:v>3421</c:v>
                </c:pt>
                <c:pt idx="16">
                  <c:v>3079</c:v>
                </c:pt>
                <c:pt idx="17">
                  <c:v>3183</c:v>
                </c:pt>
                <c:pt idx="18">
                  <c:v>3002</c:v>
                </c:pt>
                <c:pt idx="19">
                  <c:v>2985</c:v>
                </c:pt>
                <c:pt idx="20" formatCode="0">
                  <c:v>3044</c:v>
                </c:pt>
                <c:pt idx="21" formatCode="0">
                  <c:v>2956</c:v>
                </c:pt>
                <c:pt idx="22" formatCode="0">
                  <c:v>2813</c:v>
                </c:pt>
                <c:pt idx="23" formatCode="0">
                  <c:v>2203</c:v>
                </c:pt>
              </c:numCache>
            </c:numRef>
          </c:val>
          <c:extLst>
            <c:ext xmlns:c16="http://schemas.microsoft.com/office/drawing/2014/chart" uri="{C3380CC4-5D6E-409C-BE32-E72D297353CC}">
              <c16:uniqueId val="{00000001-5120-40A9-A3F3-B5F674FFA57D}"/>
            </c:ext>
          </c:extLst>
        </c:ser>
        <c:ser>
          <c:idx val="2"/>
          <c:order val="2"/>
          <c:tx>
            <c:v>1600-1800</c:v>
          </c:tx>
          <c:spPr>
            <a:solidFill>
              <a:srgbClr val="FFC000"/>
            </a:solidFill>
            <a:ln w="25400" cap="flat" cmpd="sng" algn="ctr">
              <a:noFill/>
              <a:prstDash val="solid"/>
            </a:ln>
            <a:effectLst/>
          </c:spPr>
          <c:invertIfNegative val="0"/>
          <c:cat>
            <c:numRef>
              <c:f>'Table 20 Roc KC Traffic'!$B$3:$B$26</c:f>
              <c:numCache>
                <c:formatCode>0</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 20 Roc KC Traffic'!$I$28:$I$51</c:f>
              <c:numCache>
                <c:formatCode>General</c:formatCode>
                <c:ptCount val="24"/>
                <c:pt idx="0">
                  <c:v>3802</c:v>
                </c:pt>
                <c:pt idx="2">
                  <c:v>3658</c:v>
                </c:pt>
                <c:pt idx="5">
                  <c:v>4079</c:v>
                </c:pt>
                <c:pt idx="8">
                  <c:v>3636</c:v>
                </c:pt>
                <c:pt idx="11">
                  <c:v>3971</c:v>
                </c:pt>
                <c:pt idx="12">
                  <c:v>3536</c:v>
                </c:pt>
                <c:pt idx="13">
                  <c:v>3839</c:v>
                </c:pt>
                <c:pt idx="14">
                  <c:v>3208</c:v>
                </c:pt>
                <c:pt idx="15">
                  <c:v>3305</c:v>
                </c:pt>
                <c:pt idx="16">
                  <c:v>3167</c:v>
                </c:pt>
                <c:pt idx="17">
                  <c:v>3069</c:v>
                </c:pt>
                <c:pt idx="18">
                  <c:v>2705</c:v>
                </c:pt>
                <c:pt idx="19">
                  <c:v>2623</c:v>
                </c:pt>
                <c:pt idx="20" formatCode="0">
                  <c:v>2729</c:v>
                </c:pt>
                <c:pt idx="21" formatCode="0">
                  <c:v>2830</c:v>
                </c:pt>
                <c:pt idx="22" formatCode="0">
                  <c:v>2735</c:v>
                </c:pt>
                <c:pt idx="23" formatCode="0">
                  <c:v>1778</c:v>
                </c:pt>
              </c:numCache>
            </c:numRef>
          </c:val>
          <c:extLst>
            <c:ext xmlns:c16="http://schemas.microsoft.com/office/drawing/2014/chart" uri="{C3380CC4-5D6E-409C-BE32-E72D297353CC}">
              <c16:uniqueId val="{00000002-5120-40A9-A3F3-B5F674FFA57D}"/>
            </c:ext>
          </c:extLst>
        </c:ser>
        <c:dLbls>
          <c:showLegendKey val="0"/>
          <c:showVal val="0"/>
          <c:showCatName val="0"/>
          <c:showSerName val="0"/>
          <c:showPercent val="0"/>
          <c:showBubbleSize val="0"/>
        </c:dLbls>
        <c:gapWidth val="150"/>
        <c:axId val="692245064"/>
        <c:axId val="692240752"/>
      </c:barChart>
      <c:catAx>
        <c:axId val="692245064"/>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92240752"/>
        <c:crosses val="autoZero"/>
        <c:auto val="1"/>
        <c:lblAlgn val="ctr"/>
        <c:lblOffset val="100"/>
        <c:noMultiLvlLbl val="0"/>
      </c:catAx>
      <c:valAx>
        <c:axId val="692240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2.0742387412655213E-2"/>
              <c:y val="0.4457518652865020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92245064"/>
        <c:crosses val="autoZero"/>
        <c:crossBetween val="between"/>
      </c:valAx>
    </c:plotArea>
    <c:legend>
      <c:legendPos val="b"/>
      <c:layout>
        <c:manualLayout>
          <c:xMode val="edge"/>
          <c:yMode val="edge"/>
          <c:x val="0.34895689734399404"/>
          <c:y val="0.93802209145510063"/>
          <c:w val="0.25731493958559948"/>
          <c:h val="4.9256236400228734E-2"/>
        </c:manualLayout>
      </c:layout>
      <c:overlay val="0"/>
      <c:spPr>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Rochdale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26 KC Car&amp;Non-carTrips '!$B$4:$B$22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'!$C$4:$C$22</c:f>
              <c:numCache>
                <c:formatCode>0</c:formatCode>
                <c:ptCount val="19"/>
                <c:pt idx="0">
                  <c:v>5185.68</c:v>
                </c:pt>
                <c:pt idx="3">
                  <c:v>5109.5200000000004</c:v>
                </c:pt>
                <c:pt idx="6">
                  <c:v>4951.04</c:v>
                </c:pt>
                <c:pt idx="7">
                  <c:v>5112.66</c:v>
                </c:pt>
                <c:pt idx="8">
                  <c:v>5053.4399999999996</c:v>
                </c:pt>
                <c:pt idx="9">
                  <c:v>4055.82</c:v>
                </c:pt>
                <c:pt idx="10">
                  <c:v>4305.05</c:v>
                </c:pt>
                <c:pt idx="11">
                  <c:v>3592.68</c:v>
                </c:pt>
                <c:pt idx="12">
                  <c:v>3397.6000000000004</c:v>
                </c:pt>
                <c:pt idx="13">
                  <c:v>3478.0361465700234</c:v>
                </c:pt>
                <c:pt idx="14">
                  <c:v>3540.1257946296528</c:v>
                </c:pt>
                <c:pt idx="15">
                  <c:v>3790.7151766698289</c:v>
                </c:pt>
                <c:pt idx="16">
                  <c:v>3466.7336277210443</c:v>
                </c:pt>
                <c:pt idx="17">
                  <c:v>3496.2869047965842</c:v>
                </c:pt>
                <c:pt idx="18">
                  <c:v>2027.4143698747753</c:v>
                </c:pt>
              </c:numCache>
            </c:numRef>
          </c:val>
          <c:extLst>
            <c:ext xmlns:c16="http://schemas.microsoft.com/office/drawing/2014/chart" uri="{C3380CC4-5D6E-409C-BE32-E72D297353CC}">
              <c16:uniqueId val="{00000000-FAEA-4F11-A5B9-792129FC2792}"/>
            </c:ext>
          </c:extLst>
        </c:ser>
        <c:ser>
          <c:idx val="1"/>
          <c:order val="1"/>
          <c:tx>
            <c:v>Bus</c:v>
          </c:tx>
          <c:spPr>
            <a:solidFill>
              <a:srgbClr val="FFFF00"/>
            </a:solidFill>
            <a:ln>
              <a:solidFill>
                <a:schemeClr val="tx1"/>
              </a:solidFill>
            </a:ln>
          </c:spPr>
          <c:invertIfNegative val="0"/>
          <c:cat>
            <c:numRef>
              <c:f>'Table 26 KC Car&amp;Non-carTrips '!$B$4:$B$22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'!$D$4:$D$22</c:f>
              <c:numCache>
                <c:formatCode>0</c:formatCode>
                <c:ptCount val="19"/>
                <c:pt idx="0">
                  <c:v>1204</c:v>
                </c:pt>
                <c:pt idx="3">
                  <c:v>1603</c:v>
                </c:pt>
                <c:pt idx="6">
                  <c:v>1954.2434635238633</c:v>
                </c:pt>
                <c:pt idx="7">
                  <c:v>1769.7740549828177</c:v>
                </c:pt>
                <c:pt idx="8">
                  <c:v>1716.4076086956522</c:v>
                </c:pt>
                <c:pt idx="9">
                  <c:v>1478.125</c:v>
                </c:pt>
                <c:pt idx="10">
                  <c:v>1328.3559322033898</c:v>
                </c:pt>
                <c:pt idx="11">
                  <c:v>1231.0927152317881</c:v>
                </c:pt>
                <c:pt idx="12">
                  <c:v>1325.210407239819</c:v>
                </c:pt>
                <c:pt idx="13">
                  <c:v>1641.3986013986014</c:v>
                </c:pt>
                <c:pt idx="14">
                  <c:v>1131</c:v>
                </c:pt>
                <c:pt idx="15">
                  <c:v>1098.5734265734268</c:v>
                </c:pt>
                <c:pt idx="16">
                  <c:v>1320.6</c:v>
                </c:pt>
                <c:pt idx="17">
                  <c:v>1116.3070866141732</c:v>
                </c:pt>
                <c:pt idx="18">
                  <c:v>708.81355932203383</c:v>
                </c:pt>
              </c:numCache>
            </c:numRef>
          </c:val>
          <c:extLst>
            <c:ext xmlns:c16="http://schemas.microsoft.com/office/drawing/2014/chart" uri="{C3380CC4-5D6E-409C-BE32-E72D297353CC}">
              <c16:uniqueId val="{00000001-FAEA-4F11-A5B9-792129FC2792}"/>
            </c:ext>
          </c:extLst>
        </c:ser>
        <c:ser>
          <c:idx val="4"/>
          <c:order val="2"/>
          <c:tx>
            <c:v>Walk</c:v>
          </c:tx>
          <c:spPr>
            <a:solidFill>
              <a:srgbClr val="FFC000"/>
            </a:solidFill>
            <a:ln>
              <a:solidFill>
                <a:schemeClr val="tx1"/>
              </a:solidFill>
            </a:ln>
          </c:spPr>
          <c:invertIfNegative val="0"/>
          <c:cat>
            <c:numRef>
              <c:f>'Table 26 KC Car&amp;Non-carTrips '!$B$4:$B$22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'!$H$4:$H$22</c:f>
              <c:numCache>
                <c:formatCode>0</c:formatCode>
                <c:ptCount val="19"/>
                <c:pt idx="0">
                  <c:v>1521.194921583271</c:v>
                </c:pt>
                <c:pt idx="3">
                  <c:v>1769.0933532486931</c:v>
                </c:pt>
                <c:pt idx="6">
                  <c:v>1926.8469006721434</c:v>
                </c:pt>
                <c:pt idx="7">
                  <c:v>1886</c:v>
                </c:pt>
                <c:pt idx="8">
                  <c:v>2011</c:v>
                </c:pt>
                <c:pt idx="9">
                  <c:v>2016</c:v>
                </c:pt>
                <c:pt idx="10">
                  <c:v>1860</c:v>
                </c:pt>
                <c:pt idx="11">
                  <c:v>2024</c:v>
                </c:pt>
                <c:pt idx="12">
                  <c:v>1929</c:v>
                </c:pt>
                <c:pt idx="13">
                  <c:v>2148</c:v>
                </c:pt>
                <c:pt idx="14">
                  <c:v>1994</c:v>
                </c:pt>
                <c:pt idx="15">
                  <c:v>1999</c:v>
                </c:pt>
                <c:pt idx="16">
                  <c:v>2318</c:v>
                </c:pt>
                <c:pt idx="17">
                  <c:v>2114</c:v>
                </c:pt>
                <c:pt idx="18">
                  <c:v>1503</c:v>
                </c:pt>
              </c:numCache>
            </c:numRef>
          </c:val>
          <c:extLst>
            <c:ext xmlns:c16="http://schemas.microsoft.com/office/drawing/2014/chart" uri="{C3380CC4-5D6E-409C-BE32-E72D297353CC}">
              <c16:uniqueId val="{00000002-FAEA-4F11-A5B9-792129FC2792}"/>
            </c:ext>
          </c:extLst>
        </c:ser>
        <c:ser>
          <c:idx val="2"/>
          <c:order val="3"/>
          <c:tx>
            <c:v>Rail</c:v>
          </c:tx>
          <c:spPr>
            <a:solidFill>
              <a:schemeClr val="bg1">
                <a:lumMod val="75000"/>
              </a:schemeClr>
            </a:solidFill>
            <a:ln>
              <a:solidFill>
                <a:schemeClr val="tx1"/>
              </a:solidFill>
            </a:ln>
          </c:spPr>
          <c:invertIfNegative val="0"/>
          <c:cat>
            <c:numRef>
              <c:f>'Table 26 KC Car&amp;Non-carTrips '!$B$4:$B$22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'!$E$4:$E$22</c:f>
              <c:numCache>
                <c:formatCode>0</c:formatCode>
                <c:ptCount val="19"/>
                <c:pt idx="0">
                  <c:v>104</c:v>
                </c:pt>
                <c:pt idx="3">
                  <c:v>134</c:v>
                </c:pt>
                <c:pt idx="6">
                  <c:v>152</c:v>
                </c:pt>
                <c:pt idx="7">
                  <c:v>129</c:v>
                </c:pt>
                <c:pt idx="8">
                  <c:v>157</c:v>
                </c:pt>
                <c:pt idx="9">
                  <c:v>204</c:v>
                </c:pt>
                <c:pt idx="10">
                  <c:v>175</c:v>
                </c:pt>
                <c:pt idx="11">
                  <c:v>160</c:v>
                </c:pt>
                <c:pt idx="12">
                  <c:v>221</c:v>
                </c:pt>
                <c:pt idx="13">
                  <c:v>176</c:v>
                </c:pt>
                <c:pt idx="14">
                  <c:v>170</c:v>
                </c:pt>
                <c:pt idx="15">
                  <c:v>190</c:v>
                </c:pt>
                <c:pt idx="16">
                  <c:v>198</c:v>
                </c:pt>
                <c:pt idx="17">
                  <c:v>165</c:v>
                </c:pt>
                <c:pt idx="18">
                  <c:v>113</c:v>
                </c:pt>
              </c:numCache>
            </c:numRef>
          </c:val>
          <c:extLst>
            <c:ext xmlns:c16="http://schemas.microsoft.com/office/drawing/2014/chart" uri="{C3380CC4-5D6E-409C-BE32-E72D297353CC}">
              <c16:uniqueId val="{00000003-FAEA-4F11-A5B9-792129FC2792}"/>
            </c:ext>
          </c:extLst>
        </c:ser>
        <c:ser>
          <c:idx val="5"/>
          <c:order val="4"/>
          <c:tx>
            <c:strRef>
              <c:f>'Table 26 KC Car&amp;Non-carTrips '!$F$3</c:f>
              <c:strCache>
                <c:ptCount val="1"/>
                <c:pt idx="0">
                  <c:v>Metrolink</c:v>
                </c:pt>
              </c:strCache>
            </c:strRef>
          </c:tx>
          <c:spPr>
            <a:solidFill>
              <a:srgbClr val="FF0000"/>
            </a:solidFill>
            <a:ln>
              <a:solidFill>
                <a:schemeClr val="tx1"/>
              </a:solidFill>
            </a:ln>
          </c:spPr>
          <c:invertIfNegative val="0"/>
          <c:val>
            <c:numRef>
              <c:f>'Table 26 KC Car&amp;Non-carTrips '!$F$4:$F$22</c:f>
              <c:numCache>
                <c:formatCode>0</c:formatCode>
                <c:ptCount val="19"/>
                <c:pt idx="11">
                  <c:v>123</c:v>
                </c:pt>
                <c:pt idx="12">
                  <c:v>94</c:v>
                </c:pt>
                <c:pt idx="13">
                  <c:v>131</c:v>
                </c:pt>
                <c:pt idx="14">
                  <c:v>194</c:v>
                </c:pt>
                <c:pt idx="15">
                  <c:v>183</c:v>
                </c:pt>
                <c:pt idx="16">
                  <c:v>256</c:v>
                </c:pt>
                <c:pt idx="17">
                  <c:v>223</c:v>
                </c:pt>
                <c:pt idx="18">
                  <c:v>223</c:v>
                </c:pt>
              </c:numCache>
            </c:numRef>
          </c:val>
          <c:extLst>
            <c:ext xmlns:c16="http://schemas.microsoft.com/office/drawing/2014/chart" uri="{C3380CC4-5D6E-409C-BE32-E72D297353CC}">
              <c16:uniqueId val="{00000004-FAEA-4F11-A5B9-792129FC2792}"/>
            </c:ext>
          </c:extLst>
        </c:ser>
        <c:ser>
          <c:idx val="3"/>
          <c:order val="5"/>
          <c:tx>
            <c:v>Cycle</c:v>
          </c:tx>
          <c:spPr>
            <a:solidFill>
              <a:schemeClr val="tx1"/>
            </a:solidFill>
            <a:ln>
              <a:solidFill>
                <a:schemeClr val="tx1"/>
              </a:solidFill>
            </a:ln>
          </c:spPr>
          <c:invertIfNegative val="0"/>
          <c:cat>
            <c:numRef>
              <c:f>'Table 26 KC Car&amp;Non-carTrips '!$B$4:$B$22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'!$G$4:$G$22</c:f>
              <c:numCache>
                <c:formatCode>0</c:formatCode>
                <c:ptCount val="19"/>
                <c:pt idx="0">
                  <c:v>21</c:v>
                </c:pt>
                <c:pt idx="3">
                  <c:v>24</c:v>
                </c:pt>
                <c:pt idx="6">
                  <c:v>16</c:v>
                </c:pt>
                <c:pt idx="7">
                  <c:v>28</c:v>
                </c:pt>
                <c:pt idx="8">
                  <c:v>20</c:v>
                </c:pt>
                <c:pt idx="9">
                  <c:v>22</c:v>
                </c:pt>
                <c:pt idx="10">
                  <c:v>15</c:v>
                </c:pt>
                <c:pt idx="11">
                  <c:v>26</c:v>
                </c:pt>
                <c:pt idx="12">
                  <c:v>16</c:v>
                </c:pt>
                <c:pt idx="13">
                  <c:v>48</c:v>
                </c:pt>
                <c:pt idx="14">
                  <c:v>23</c:v>
                </c:pt>
                <c:pt idx="15">
                  <c:v>37</c:v>
                </c:pt>
                <c:pt idx="16">
                  <c:v>19</c:v>
                </c:pt>
                <c:pt idx="17">
                  <c:v>20</c:v>
                </c:pt>
                <c:pt idx="18">
                  <c:v>28</c:v>
                </c:pt>
              </c:numCache>
            </c:numRef>
          </c:val>
          <c:extLst>
            <c:ext xmlns:c16="http://schemas.microsoft.com/office/drawing/2014/chart" uri="{C3380CC4-5D6E-409C-BE32-E72D297353CC}">
              <c16:uniqueId val="{00000005-FAEA-4F11-A5B9-792129FC2792}"/>
            </c:ext>
          </c:extLst>
        </c:ser>
        <c:dLbls>
          <c:showLegendKey val="0"/>
          <c:showVal val="0"/>
          <c:showCatName val="0"/>
          <c:showSerName val="0"/>
          <c:showPercent val="0"/>
          <c:showBubbleSize val="0"/>
        </c:dLbls>
        <c:gapWidth val="150"/>
        <c:axId val="692241144"/>
        <c:axId val="692241928"/>
      </c:barChart>
      <c:catAx>
        <c:axId val="69224114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92241928"/>
        <c:crosses val="autoZero"/>
        <c:auto val="1"/>
        <c:lblAlgn val="ctr"/>
        <c:lblOffset val="100"/>
        <c:noMultiLvlLbl val="0"/>
      </c:catAx>
      <c:valAx>
        <c:axId val="69224192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92241144"/>
        <c:crosses val="autoZero"/>
        <c:crossBetween val="between"/>
      </c:valAx>
    </c:plotArea>
    <c:legend>
      <c:legendPos val="r"/>
      <c:layout>
        <c:manualLayout>
          <c:xMode val="edge"/>
          <c:yMode val="edge"/>
          <c:x val="0.87656134998997626"/>
          <c:y val="0.39970385358186766"/>
          <c:w val="0.11631691174512028"/>
          <c:h val="0.35486537481640862"/>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Rochdale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26 KC Car&amp;Non-carTrips '!$B$24:$B$42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'!$C$24:$C$42</c:f>
              <c:numCache>
                <c:formatCode>0</c:formatCode>
                <c:ptCount val="19"/>
                <c:pt idx="0">
                  <c:v>5488.25</c:v>
                </c:pt>
                <c:pt idx="3">
                  <c:v>4962.1000000000004</c:v>
                </c:pt>
                <c:pt idx="6">
                  <c:v>4671.24</c:v>
                </c:pt>
                <c:pt idx="7">
                  <c:v>4972.8</c:v>
                </c:pt>
                <c:pt idx="8">
                  <c:v>5152.8</c:v>
                </c:pt>
                <c:pt idx="9">
                  <c:v>4115.88</c:v>
                </c:pt>
                <c:pt idx="10">
                  <c:v>4332.92</c:v>
                </c:pt>
                <c:pt idx="11">
                  <c:v>3939</c:v>
                </c:pt>
                <c:pt idx="12">
                  <c:v>3896.64</c:v>
                </c:pt>
                <c:pt idx="13">
                  <c:v>3887.3367819635478</c:v>
                </c:pt>
                <c:pt idx="14">
                  <c:v>3711.7494955450252</c:v>
                </c:pt>
                <c:pt idx="15">
                  <c:v>3676.3630538151233</c:v>
                </c:pt>
                <c:pt idx="16">
                  <c:v>3617.9643690419666</c:v>
                </c:pt>
                <c:pt idx="17">
                  <c:v>3329.6636243889097</c:v>
                </c:pt>
                <c:pt idx="18">
                  <c:v>2776.5335900749551</c:v>
                </c:pt>
              </c:numCache>
            </c:numRef>
          </c:val>
          <c:extLst>
            <c:ext xmlns:c16="http://schemas.microsoft.com/office/drawing/2014/chart" uri="{C3380CC4-5D6E-409C-BE32-E72D297353CC}">
              <c16:uniqueId val="{00000000-983A-487F-A9DC-AD3AA1122D6E}"/>
            </c:ext>
          </c:extLst>
        </c:ser>
        <c:ser>
          <c:idx val="1"/>
          <c:order val="1"/>
          <c:tx>
            <c:v>Bus</c:v>
          </c:tx>
          <c:spPr>
            <a:solidFill>
              <a:srgbClr val="FFFF00"/>
            </a:solidFill>
            <a:ln>
              <a:solidFill>
                <a:schemeClr val="tx1"/>
              </a:solidFill>
            </a:ln>
          </c:spPr>
          <c:invertIfNegative val="0"/>
          <c:cat>
            <c:numRef>
              <c:f>'Table 26 KC Car&amp;Non-carTrips '!$B$24:$B$42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'!$D$24:$D$42</c:f>
              <c:numCache>
                <c:formatCode>0</c:formatCode>
                <c:ptCount val="19"/>
                <c:pt idx="0">
                  <c:v>1032</c:v>
                </c:pt>
                <c:pt idx="3">
                  <c:v>1001</c:v>
                </c:pt>
                <c:pt idx="6">
                  <c:v>1869.5337088026699</c:v>
                </c:pt>
                <c:pt idx="7">
                  <c:v>1946.1263492063495</c:v>
                </c:pt>
                <c:pt idx="8">
                  <c:v>1664.1566265060242</c:v>
                </c:pt>
                <c:pt idx="9">
                  <c:v>1600.4692737430169</c:v>
                </c:pt>
                <c:pt idx="10">
                  <c:v>1431.3468208092486</c:v>
                </c:pt>
                <c:pt idx="11">
                  <c:v>1350.2465753424658</c:v>
                </c:pt>
                <c:pt idx="12">
                  <c:v>1320.6453488372094</c:v>
                </c:pt>
                <c:pt idx="13">
                  <c:v>1097.0538461538463</c:v>
                </c:pt>
                <c:pt idx="14">
                  <c:v>891.49586776859496</c:v>
                </c:pt>
                <c:pt idx="15">
                  <c:v>834.51968503937007</c:v>
                </c:pt>
                <c:pt idx="16">
                  <c:v>896.86725663716811</c:v>
                </c:pt>
                <c:pt idx="17">
                  <c:v>949.5545454545454</c:v>
                </c:pt>
                <c:pt idx="18">
                  <c:v>483.99999999999994</c:v>
                </c:pt>
              </c:numCache>
            </c:numRef>
          </c:val>
          <c:extLst>
            <c:ext xmlns:c16="http://schemas.microsoft.com/office/drawing/2014/chart" uri="{C3380CC4-5D6E-409C-BE32-E72D297353CC}">
              <c16:uniqueId val="{00000001-983A-487F-A9DC-AD3AA1122D6E}"/>
            </c:ext>
          </c:extLst>
        </c:ser>
        <c:ser>
          <c:idx val="4"/>
          <c:order val="2"/>
          <c:tx>
            <c:v>Walk</c:v>
          </c:tx>
          <c:spPr>
            <a:solidFill>
              <a:srgbClr val="FFC000"/>
            </a:solidFill>
            <a:ln>
              <a:solidFill>
                <a:schemeClr val="tx1"/>
              </a:solidFill>
            </a:ln>
          </c:spPr>
          <c:invertIfNegative val="0"/>
          <c:cat>
            <c:numRef>
              <c:f>'Table 26 KC Car&amp;Non-carTrips '!$B$24:$B$42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'!$H$24:$H$42</c:f>
              <c:numCache>
                <c:formatCode>0</c:formatCode>
                <c:ptCount val="19"/>
                <c:pt idx="0">
                  <c:v>2512.3102522812669</c:v>
                </c:pt>
                <c:pt idx="3">
                  <c:v>3109.3091787439616</c:v>
                </c:pt>
                <c:pt idx="6">
                  <c:v>1906.6382179280731</c:v>
                </c:pt>
                <c:pt idx="7">
                  <c:v>2693</c:v>
                </c:pt>
                <c:pt idx="8">
                  <c:v>2946</c:v>
                </c:pt>
                <c:pt idx="9">
                  <c:v>2679</c:v>
                </c:pt>
                <c:pt idx="10">
                  <c:v>2529</c:v>
                </c:pt>
                <c:pt idx="11">
                  <c:v>2866</c:v>
                </c:pt>
                <c:pt idx="12">
                  <c:v>2298</c:v>
                </c:pt>
                <c:pt idx="13">
                  <c:v>2779</c:v>
                </c:pt>
                <c:pt idx="14">
                  <c:v>2650</c:v>
                </c:pt>
                <c:pt idx="15">
                  <c:v>1823</c:v>
                </c:pt>
                <c:pt idx="16">
                  <c:v>2355</c:v>
                </c:pt>
                <c:pt idx="17">
                  <c:v>2218</c:v>
                </c:pt>
                <c:pt idx="18">
                  <c:v>1915</c:v>
                </c:pt>
              </c:numCache>
            </c:numRef>
          </c:val>
          <c:extLst>
            <c:ext xmlns:c16="http://schemas.microsoft.com/office/drawing/2014/chart" uri="{C3380CC4-5D6E-409C-BE32-E72D297353CC}">
              <c16:uniqueId val="{00000002-983A-487F-A9DC-AD3AA1122D6E}"/>
            </c:ext>
          </c:extLst>
        </c:ser>
        <c:ser>
          <c:idx val="2"/>
          <c:order val="3"/>
          <c:tx>
            <c:v>Rail</c:v>
          </c:tx>
          <c:spPr>
            <a:solidFill>
              <a:schemeClr val="bg1">
                <a:lumMod val="75000"/>
              </a:schemeClr>
            </a:solidFill>
            <a:ln>
              <a:solidFill>
                <a:schemeClr val="tx1"/>
              </a:solidFill>
            </a:ln>
          </c:spPr>
          <c:invertIfNegative val="0"/>
          <c:cat>
            <c:numRef>
              <c:f>'Table 26 KC Car&amp;Non-carTrips '!$B$24:$B$42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'!$E$24:$E$42</c:f>
              <c:numCache>
                <c:formatCode>0</c:formatCode>
                <c:ptCount val="19"/>
                <c:pt idx="0">
                  <c:v>70</c:v>
                </c:pt>
                <c:pt idx="3">
                  <c:v>84</c:v>
                </c:pt>
                <c:pt idx="6">
                  <c:v>105</c:v>
                </c:pt>
                <c:pt idx="7">
                  <c:v>126</c:v>
                </c:pt>
                <c:pt idx="8">
                  <c:v>120</c:v>
                </c:pt>
                <c:pt idx="9">
                  <c:v>127</c:v>
                </c:pt>
                <c:pt idx="10">
                  <c:v>128</c:v>
                </c:pt>
                <c:pt idx="11">
                  <c:v>124</c:v>
                </c:pt>
                <c:pt idx="12">
                  <c:v>120</c:v>
                </c:pt>
                <c:pt idx="13">
                  <c:v>136</c:v>
                </c:pt>
                <c:pt idx="14">
                  <c:v>97</c:v>
                </c:pt>
                <c:pt idx="15">
                  <c:v>98</c:v>
                </c:pt>
                <c:pt idx="16">
                  <c:v>68</c:v>
                </c:pt>
                <c:pt idx="17">
                  <c:v>84</c:v>
                </c:pt>
                <c:pt idx="18">
                  <c:v>81</c:v>
                </c:pt>
              </c:numCache>
            </c:numRef>
          </c:val>
          <c:extLst>
            <c:ext xmlns:c16="http://schemas.microsoft.com/office/drawing/2014/chart" uri="{C3380CC4-5D6E-409C-BE32-E72D297353CC}">
              <c16:uniqueId val="{00000003-983A-487F-A9DC-AD3AA1122D6E}"/>
            </c:ext>
          </c:extLst>
        </c:ser>
        <c:ser>
          <c:idx val="5"/>
          <c:order val="4"/>
          <c:tx>
            <c:strRef>
              <c:f>'Table 26 KC Car&amp;Non-carTrips '!$F$3</c:f>
              <c:strCache>
                <c:ptCount val="1"/>
                <c:pt idx="0">
                  <c:v>Metrolink</c:v>
                </c:pt>
              </c:strCache>
            </c:strRef>
          </c:tx>
          <c:spPr>
            <a:solidFill>
              <a:srgbClr val="FF0000"/>
            </a:solidFill>
            <a:ln>
              <a:solidFill>
                <a:schemeClr val="tx1"/>
              </a:solidFill>
            </a:ln>
          </c:spPr>
          <c:invertIfNegative val="0"/>
          <c:val>
            <c:numRef>
              <c:f>'Table 26 KC Car&amp;Non-carTrips '!$F$24:$F$42</c:f>
              <c:numCache>
                <c:formatCode>0</c:formatCode>
                <c:ptCount val="19"/>
                <c:pt idx="11">
                  <c:v>132</c:v>
                </c:pt>
                <c:pt idx="12">
                  <c:v>106</c:v>
                </c:pt>
                <c:pt idx="13">
                  <c:v>115</c:v>
                </c:pt>
                <c:pt idx="14">
                  <c:v>247</c:v>
                </c:pt>
                <c:pt idx="15">
                  <c:v>243</c:v>
                </c:pt>
                <c:pt idx="16">
                  <c:v>318</c:v>
                </c:pt>
                <c:pt idx="17">
                  <c:v>267</c:v>
                </c:pt>
                <c:pt idx="18">
                  <c:v>192</c:v>
                </c:pt>
              </c:numCache>
            </c:numRef>
          </c:val>
          <c:extLst>
            <c:ext xmlns:c16="http://schemas.microsoft.com/office/drawing/2014/chart" uri="{C3380CC4-5D6E-409C-BE32-E72D297353CC}">
              <c16:uniqueId val="{00000004-983A-487F-A9DC-AD3AA1122D6E}"/>
            </c:ext>
          </c:extLst>
        </c:ser>
        <c:ser>
          <c:idx val="3"/>
          <c:order val="5"/>
          <c:tx>
            <c:v>Cycle</c:v>
          </c:tx>
          <c:spPr>
            <a:solidFill>
              <a:schemeClr val="tx1"/>
            </a:solidFill>
            <a:ln>
              <a:solidFill>
                <a:schemeClr val="tx1"/>
              </a:solidFill>
            </a:ln>
          </c:spPr>
          <c:invertIfNegative val="0"/>
          <c:cat>
            <c:numRef>
              <c:f>'Table 26 KC Car&amp;Non-carTrips '!$B$24:$B$42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'!$G$24:$G$42</c:f>
              <c:numCache>
                <c:formatCode>0</c:formatCode>
                <c:ptCount val="19"/>
                <c:pt idx="0">
                  <c:v>12</c:v>
                </c:pt>
                <c:pt idx="3">
                  <c:v>15</c:v>
                </c:pt>
                <c:pt idx="6">
                  <c:v>10</c:v>
                </c:pt>
                <c:pt idx="7">
                  <c:v>6</c:v>
                </c:pt>
                <c:pt idx="8">
                  <c:v>24</c:v>
                </c:pt>
                <c:pt idx="9">
                  <c:v>12</c:v>
                </c:pt>
                <c:pt idx="10">
                  <c:v>16</c:v>
                </c:pt>
                <c:pt idx="11">
                  <c:v>26</c:v>
                </c:pt>
                <c:pt idx="12">
                  <c:v>9</c:v>
                </c:pt>
                <c:pt idx="13">
                  <c:v>40</c:v>
                </c:pt>
                <c:pt idx="14">
                  <c:v>17</c:v>
                </c:pt>
                <c:pt idx="15">
                  <c:v>10</c:v>
                </c:pt>
                <c:pt idx="16">
                  <c:v>5</c:v>
                </c:pt>
                <c:pt idx="17">
                  <c:v>22</c:v>
                </c:pt>
                <c:pt idx="18">
                  <c:v>25</c:v>
                </c:pt>
              </c:numCache>
            </c:numRef>
          </c:val>
          <c:extLst>
            <c:ext xmlns:c16="http://schemas.microsoft.com/office/drawing/2014/chart" uri="{C3380CC4-5D6E-409C-BE32-E72D297353CC}">
              <c16:uniqueId val="{00000005-983A-487F-A9DC-AD3AA1122D6E}"/>
            </c:ext>
          </c:extLst>
        </c:ser>
        <c:dLbls>
          <c:showLegendKey val="0"/>
          <c:showVal val="0"/>
          <c:showCatName val="0"/>
          <c:showSerName val="0"/>
          <c:showPercent val="0"/>
          <c:showBubbleSize val="0"/>
        </c:dLbls>
        <c:gapWidth val="150"/>
        <c:axId val="692243888"/>
        <c:axId val="692243104"/>
      </c:barChart>
      <c:catAx>
        <c:axId val="69224388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92243104"/>
        <c:crosses val="autoZero"/>
        <c:auto val="1"/>
        <c:lblAlgn val="ctr"/>
        <c:lblOffset val="100"/>
        <c:noMultiLvlLbl val="0"/>
      </c:catAx>
      <c:valAx>
        <c:axId val="692243104"/>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92243888"/>
        <c:crosses val="autoZero"/>
        <c:crossBetween val="between"/>
      </c:valAx>
    </c:plotArea>
    <c:legend>
      <c:legendPos val="r"/>
      <c:layout>
        <c:manualLayout>
          <c:xMode val="edge"/>
          <c:yMode val="edge"/>
          <c:x val="0.87908823899666233"/>
          <c:y val="0.28904405817197376"/>
          <c:w val="0.1102290985557316"/>
          <c:h val="0.43861272057973888"/>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Rochdale Key Centre 16:00-18:00</a:t>
            </a:r>
          </a:p>
        </c:rich>
      </c:tx>
      <c:overlay val="0"/>
    </c:title>
    <c:autoTitleDeleted val="0"/>
    <c:plotArea>
      <c:layout/>
      <c:barChart>
        <c:barDir val="col"/>
        <c:grouping val="clustered"/>
        <c:varyColors val="0"/>
        <c:ser>
          <c:idx val="0"/>
          <c:order val="0"/>
          <c:tx>
            <c:v>Car</c:v>
          </c:tx>
          <c:spPr>
            <a:solidFill>
              <a:srgbClr val="00B0F0"/>
            </a:solidFill>
            <a:ln w="12700">
              <a:solidFill>
                <a:schemeClr val="tx1"/>
              </a:solidFill>
            </a:ln>
          </c:spPr>
          <c:invertIfNegative val="0"/>
          <c:cat>
            <c:numRef>
              <c:f>'Table 26 KC Car&amp;Non-carTrips '!$B$44:$B$62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'!$C$44:$C$62</c:f>
              <c:numCache>
                <c:formatCode>0</c:formatCode>
                <c:ptCount val="19"/>
                <c:pt idx="0">
                  <c:v>5329.12</c:v>
                </c:pt>
                <c:pt idx="3">
                  <c:v>4678.6000000000004</c:v>
                </c:pt>
                <c:pt idx="6">
                  <c:v>4243.75</c:v>
                </c:pt>
                <c:pt idx="7">
                  <c:v>4611.42</c:v>
                </c:pt>
                <c:pt idx="8">
                  <c:v>5134.68</c:v>
                </c:pt>
                <c:pt idx="9">
                  <c:v>3911.6</c:v>
                </c:pt>
                <c:pt idx="10">
                  <c:v>4401.8100000000004</c:v>
                </c:pt>
                <c:pt idx="11">
                  <c:v>4071.48</c:v>
                </c:pt>
                <c:pt idx="12">
                  <c:v>3820.3199999999997</c:v>
                </c:pt>
                <c:pt idx="13">
                  <c:v>3505.0951086555087</c:v>
                </c:pt>
                <c:pt idx="14">
                  <c:v>3183.7742959383554</c:v>
                </c:pt>
                <c:pt idx="15">
                  <c:v>3440.0201224726379</c:v>
                </c:pt>
                <c:pt idx="16">
                  <c:v>3389.1953926378965</c:v>
                </c:pt>
                <c:pt idx="17">
                  <c:v>3487.3219281607935</c:v>
                </c:pt>
                <c:pt idx="18">
                  <c:v>2194.6059330046996</c:v>
                </c:pt>
              </c:numCache>
            </c:numRef>
          </c:val>
          <c:extLst>
            <c:ext xmlns:c16="http://schemas.microsoft.com/office/drawing/2014/chart" uri="{C3380CC4-5D6E-409C-BE32-E72D297353CC}">
              <c16:uniqueId val="{00000000-19EB-42CC-B83B-C6B871C1971F}"/>
            </c:ext>
          </c:extLst>
        </c:ser>
        <c:ser>
          <c:idx val="1"/>
          <c:order val="1"/>
          <c:tx>
            <c:v>Bus</c:v>
          </c:tx>
          <c:spPr>
            <a:solidFill>
              <a:srgbClr val="FFFF00"/>
            </a:solidFill>
            <a:ln>
              <a:solidFill>
                <a:schemeClr val="tx1"/>
              </a:solidFill>
            </a:ln>
          </c:spPr>
          <c:invertIfNegative val="0"/>
          <c:cat>
            <c:numRef>
              <c:f>'Table 26 KC Car&amp;Non-carTrips '!$B$44:$B$62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'!$D$44:$D$62</c:f>
              <c:numCache>
                <c:formatCode>0</c:formatCode>
                <c:ptCount val="19"/>
                <c:pt idx="0">
                  <c:v>791</c:v>
                </c:pt>
                <c:pt idx="3">
                  <c:v>667</c:v>
                </c:pt>
                <c:pt idx="6">
                  <c:v>1142.0471740526655</c:v>
                </c:pt>
                <c:pt idx="7">
                  <c:v>1415.6502732240438</c:v>
                </c:pt>
                <c:pt idx="8">
                  <c:v>1177.4502923976609</c:v>
                </c:pt>
                <c:pt idx="9">
                  <c:v>896.63276836158195</c:v>
                </c:pt>
                <c:pt idx="10">
                  <c:v>1093.9011627906978</c:v>
                </c:pt>
                <c:pt idx="11">
                  <c:v>1190.9863945578231</c:v>
                </c:pt>
                <c:pt idx="12">
                  <c:v>1047.5454545454545</c:v>
                </c:pt>
                <c:pt idx="13">
                  <c:v>1372.4172185430464</c:v>
                </c:pt>
                <c:pt idx="14">
                  <c:v>961.12179487179492</c:v>
                </c:pt>
                <c:pt idx="15">
                  <c:v>913.27659574468089</c:v>
                </c:pt>
                <c:pt idx="16">
                  <c:v>663.22314049586805</c:v>
                </c:pt>
                <c:pt idx="17">
                  <c:v>847.10743801652893</c:v>
                </c:pt>
                <c:pt idx="18">
                  <c:v>422.47747747747746</c:v>
                </c:pt>
              </c:numCache>
            </c:numRef>
          </c:val>
          <c:extLst>
            <c:ext xmlns:c16="http://schemas.microsoft.com/office/drawing/2014/chart" uri="{C3380CC4-5D6E-409C-BE32-E72D297353CC}">
              <c16:uniqueId val="{00000001-19EB-42CC-B83B-C6B871C1971F}"/>
            </c:ext>
          </c:extLst>
        </c:ser>
        <c:ser>
          <c:idx val="4"/>
          <c:order val="2"/>
          <c:tx>
            <c:v>Walk</c:v>
          </c:tx>
          <c:spPr>
            <a:solidFill>
              <a:srgbClr val="FFC000"/>
            </a:solidFill>
            <a:ln>
              <a:solidFill>
                <a:schemeClr val="tx1"/>
              </a:solidFill>
            </a:ln>
          </c:spPr>
          <c:invertIfNegative val="0"/>
          <c:cat>
            <c:numRef>
              <c:f>'Table 26 KC Car&amp;Non-carTrips '!$B$44:$B$62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'!$H$44:$H$62</c:f>
              <c:numCache>
                <c:formatCode>0</c:formatCode>
                <c:ptCount val="19"/>
                <c:pt idx="0">
                  <c:v>1416.8092643051771</c:v>
                </c:pt>
                <c:pt idx="3">
                  <c:v>1495.7438692098094</c:v>
                </c:pt>
                <c:pt idx="6">
                  <c:v>1106.4223433242507</c:v>
                </c:pt>
                <c:pt idx="7">
                  <c:v>1473</c:v>
                </c:pt>
                <c:pt idx="8">
                  <c:v>1592</c:v>
                </c:pt>
                <c:pt idx="9">
                  <c:v>1143</c:v>
                </c:pt>
                <c:pt idx="10">
                  <c:v>1460</c:v>
                </c:pt>
                <c:pt idx="11">
                  <c:v>1758</c:v>
                </c:pt>
                <c:pt idx="12">
                  <c:v>1883</c:v>
                </c:pt>
                <c:pt idx="13">
                  <c:v>1686</c:v>
                </c:pt>
                <c:pt idx="14">
                  <c:v>1651</c:v>
                </c:pt>
                <c:pt idx="15">
                  <c:v>1623</c:v>
                </c:pt>
                <c:pt idx="16">
                  <c:v>1610</c:v>
                </c:pt>
                <c:pt idx="17">
                  <c:v>1869</c:v>
                </c:pt>
                <c:pt idx="18">
                  <c:v>1192</c:v>
                </c:pt>
              </c:numCache>
            </c:numRef>
          </c:val>
          <c:extLst>
            <c:ext xmlns:c16="http://schemas.microsoft.com/office/drawing/2014/chart" uri="{C3380CC4-5D6E-409C-BE32-E72D297353CC}">
              <c16:uniqueId val="{00000002-19EB-42CC-B83B-C6B871C1971F}"/>
            </c:ext>
          </c:extLst>
        </c:ser>
        <c:ser>
          <c:idx val="2"/>
          <c:order val="3"/>
          <c:tx>
            <c:v>Rail</c:v>
          </c:tx>
          <c:spPr>
            <a:solidFill>
              <a:schemeClr val="bg1">
                <a:lumMod val="75000"/>
              </a:schemeClr>
            </a:solidFill>
            <a:ln>
              <a:solidFill>
                <a:schemeClr val="tx1"/>
              </a:solidFill>
            </a:ln>
          </c:spPr>
          <c:invertIfNegative val="0"/>
          <c:cat>
            <c:numRef>
              <c:f>'Table 26 KC Car&amp;Non-carTrips '!$B$44:$B$62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'!$E$44:$E$62</c:f>
              <c:numCache>
                <c:formatCode>0</c:formatCode>
                <c:ptCount val="19"/>
                <c:pt idx="0">
                  <c:v>441</c:v>
                </c:pt>
                <c:pt idx="3">
                  <c:v>379</c:v>
                </c:pt>
                <c:pt idx="6">
                  <c:v>510</c:v>
                </c:pt>
                <c:pt idx="7">
                  <c:v>574</c:v>
                </c:pt>
                <c:pt idx="8">
                  <c:v>546</c:v>
                </c:pt>
                <c:pt idx="9">
                  <c:v>513</c:v>
                </c:pt>
                <c:pt idx="10">
                  <c:v>553</c:v>
                </c:pt>
                <c:pt idx="11">
                  <c:v>477</c:v>
                </c:pt>
                <c:pt idx="12">
                  <c:v>620</c:v>
                </c:pt>
                <c:pt idx="13">
                  <c:v>554</c:v>
                </c:pt>
                <c:pt idx="14">
                  <c:v>560</c:v>
                </c:pt>
                <c:pt idx="15">
                  <c:v>552</c:v>
                </c:pt>
                <c:pt idx="16">
                  <c:v>488</c:v>
                </c:pt>
                <c:pt idx="17">
                  <c:v>567</c:v>
                </c:pt>
                <c:pt idx="18">
                  <c:v>208</c:v>
                </c:pt>
              </c:numCache>
            </c:numRef>
          </c:val>
          <c:extLst>
            <c:ext xmlns:c16="http://schemas.microsoft.com/office/drawing/2014/chart" uri="{C3380CC4-5D6E-409C-BE32-E72D297353CC}">
              <c16:uniqueId val="{00000003-19EB-42CC-B83B-C6B871C1971F}"/>
            </c:ext>
          </c:extLst>
        </c:ser>
        <c:ser>
          <c:idx val="5"/>
          <c:order val="4"/>
          <c:tx>
            <c:strRef>
              <c:f>'Table 26 KC Car&amp;Non-carTrips '!$F$3</c:f>
              <c:strCache>
                <c:ptCount val="1"/>
                <c:pt idx="0">
                  <c:v>Metrolink</c:v>
                </c:pt>
              </c:strCache>
            </c:strRef>
          </c:tx>
          <c:spPr>
            <a:solidFill>
              <a:srgbClr val="FF0000"/>
            </a:solidFill>
            <a:ln>
              <a:solidFill>
                <a:schemeClr val="tx1"/>
              </a:solidFill>
            </a:ln>
          </c:spPr>
          <c:invertIfNegative val="0"/>
          <c:val>
            <c:numRef>
              <c:f>'Table 26 KC Car&amp;Non-carTrips '!$F$44:$F$62</c:f>
              <c:numCache>
                <c:formatCode>0</c:formatCode>
                <c:ptCount val="19"/>
                <c:pt idx="11">
                  <c:v>122</c:v>
                </c:pt>
                <c:pt idx="12">
                  <c:v>76</c:v>
                </c:pt>
                <c:pt idx="13">
                  <c:v>0</c:v>
                </c:pt>
                <c:pt idx="14">
                  <c:v>197</c:v>
                </c:pt>
                <c:pt idx="15">
                  <c:v>220</c:v>
                </c:pt>
                <c:pt idx="16">
                  <c:v>303</c:v>
                </c:pt>
                <c:pt idx="17">
                  <c:v>247</c:v>
                </c:pt>
                <c:pt idx="18">
                  <c:v>185</c:v>
                </c:pt>
              </c:numCache>
            </c:numRef>
          </c:val>
          <c:extLst>
            <c:ext xmlns:c16="http://schemas.microsoft.com/office/drawing/2014/chart" uri="{C3380CC4-5D6E-409C-BE32-E72D297353CC}">
              <c16:uniqueId val="{00000004-19EB-42CC-B83B-C6B871C1971F}"/>
            </c:ext>
          </c:extLst>
        </c:ser>
        <c:ser>
          <c:idx val="3"/>
          <c:order val="5"/>
          <c:tx>
            <c:v>Cycle</c:v>
          </c:tx>
          <c:spPr>
            <a:solidFill>
              <a:schemeClr val="tx1"/>
            </a:solidFill>
            <a:ln>
              <a:solidFill>
                <a:schemeClr val="tx1"/>
              </a:solidFill>
            </a:ln>
          </c:spPr>
          <c:invertIfNegative val="0"/>
          <c:cat>
            <c:numRef>
              <c:f>'Table 26 KC Car&amp;Non-carTrips '!$B$44:$B$62</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'Table 26 KC Car&amp;Non-carTrips '!$G$44:$G$62</c:f>
              <c:numCache>
                <c:formatCode>0</c:formatCode>
                <c:ptCount val="19"/>
                <c:pt idx="0">
                  <c:v>19</c:v>
                </c:pt>
                <c:pt idx="3">
                  <c:v>13</c:v>
                </c:pt>
                <c:pt idx="6">
                  <c:v>13</c:v>
                </c:pt>
                <c:pt idx="7">
                  <c:v>22</c:v>
                </c:pt>
                <c:pt idx="8">
                  <c:v>29</c:v>
                </c:pt>
                <c:pt idx="9">
                  <c:v>10</c:v>
                </c:pt>
                <c:pt idx="10">
                  <c:v>23</c:v>
                </c:pt>
                <c:pt idx="11">
                  <c:v>20</c:v>
                </c:pt>
                <c:pt idx="12">
                  <c:v>16</c:v>
                </c:pt>
                <c:pt idx="13">
                  <c:v>31</c:v>
                </c:pt>
                <c:pt idx="14">
                  <c:v>31</c:v>
                </c:pt>
                <c:pt idx="15">
                  <c:v>42</c:v>
                </c:pt>
                <c:pt idx="16">
                  <c:v>28</c:v>
                </c:pt>
                <c:pt idx="17">
                  <c:v>35</c:v>
                </c:pt>
                <c:pt idx="18">
                  <c:v>37</c:v>
                </c:pt>
              </c:numCache>
            </c:numRef>
          </c:val>
          <c:extLst>
            <c:ext xmlns:c16="http://schemas.microsoft.com/office/drawing/2014/chart" uri="{C3380CC4-5D6E-409C-BE32-E72D297353CC}">
              <c16:uniqueId val="{00000005-19EB-42CC-B83B-C6B871C1971F}"/>
            </c:ext>
          </c:extLst>
        </c:ser>
        <c:dLbls>
          <c:showLegendKey val="0"/>
          <c:showVal val="0"/>
          <c:showCatName val="0"/>
          <c:showSerName val="0"/>
          <c:showPercent val="0"/>
          <c:showBubbleSize val="0"/>
        </c:dLbls>
        <c:gapWidth val="150"/>
        <c:axId val="372551680"/>
        <c:axId val="372548544"/>
      </c:barChart>
      <c:catAx>
        <c:axId val="37255168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372548544"/>
        <c:crosses val="autoZero"/>
        <c:auto val="1"/>
        <c:lblAlgn val="ctr"/>
        <c:lblOffset val="100"/>
        <c:noMultiLvlLbl val="0"/>
      </c:catAx>
      <c:valAx>
        <c:axId val="372548544"/>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372551680"/>
        <c:crosses val="autoZero"/>
        <c:crossBetween val="between"/>
      </c:valAx>
    </c:plotArea>
    <c:legend>
      <c:legendPos val="r"/>
      <c:layout>
        <c:manualLayout>
          <c:xMode val="edge"/>
          <c:yMode val="edge"/>
          <c:x val="0.88203695737557741"/>
          <c:y val="0.2857112595976613"/>
          <c:w val="0.11269680363588756"/>
          <c:h val="0.3719827725931586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539750</xdr:colOff>
      <xdr:row>73</xdr:row>
      <xdr:rowOff>52670</xdr:rowOff>
    </xdr:to>
    <xdr:pic>
      <xdr:nvPicPr>
        <xdr:cNvPr id="4" name="Picture 3">
          <a:extLst>
            <a:ext uri="{FF2B5EF4-FFF2-40B4-BE49-F238E27FC236}">
              <a16:creationId xmlns:a16="http://schemas.microsoft.com/office/drawing/2014/main" id="{4A8065BB-1645-47E8-8550-BEAF67BE67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12150" cy="116414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11502</xdr:colOff>
      <xdr:row>27</xdr:row>
      <xdr:rowOff>8535</xdr:rowOff>
    </xdr:from>
    <xdr:to>
      <xdr:col>18</xdr:col>
      <xdr:colOff>25400</xdr:colOff>
      <xdr:row>52</xdr:row>
      <xdr:rowOff>12700</xdr:rowOff>
    </xdr:to>
    <xdr:graphicFrame macro="">
      <xdr:nvGraphicFramePr>
        <xdr:cNvPr id="2" name="Chart 1">
          <a:extLst>
            <a:ext uri="{FF2B5EF4-FFF2-40B4-BE49-F238E27FC236}">
              <a16:creationId xmlns:a16="http://schemas.microsoft.com/office/drawing/2014/main" id="{64C225D9-5EFE-4A55-A4D6-E50571A3C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29565</xdr:colOff>
      <xdr:row>2</xdr:row>
      <xdr:rowOff>392517</xdr:rowOff>
    </xdr:from>
    <xdr:to>
      <xdr:col>20</xdr:col>
      <xdr:colOff>38101</xdr:colOff>
      <xdr:row>23</xdr:row>
      <xdr:rowOff>12700</xdr:rowOff>
    </xdr:to>
    <xdr:graphicFrame macro="">
      <xdr:nvGraphicFramePr>
        <xdr:cNvPr id="2" name="Chart 1">
          <a:extLst>
            <a:ext uri="{FF2B5EF4-FFF2-40B4-BE49-F238E27FC236}">
              <a16:creationId xmlns:a16="http://schemas.microsoft.com/office/drawing/2014/main" id="{88ECEB0F-0CD2-49AE-8C4F-17E80C30CC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40284</xdr:colOff>
      <xdr:row>22</xdr:row>
      <xdr:rowOff>196850</xdr:rowOff>
    </xdr:from>
    <xdr:to>
      <xdr:col>20</xdr:col>
      <xdr:colOff>38100</xdr:colOff>
      <xdr:row>42</xdr:row>
      <xdr:rowOff>152400</xdr:rowOff>
    </xdr:to>
    <xdr:graphicFrame macro="">
      <xdr:nvGraphicFramePr>
        <xdr:cNvPr id="3" name="Chart 3">
          <a:extLst>
            <a:ext uri="{FF2B5EF4-FFF2-40B4-BE49-F238E27FC236}">
              <a16:creationId xmlns:a16="http://schemas.microsoft.com/office/drawing/2014/main" id="{524395D6-E6E2-483A-A1D2-6341709F8D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38100</xdr:colOff>
      <xdr:row>42</xdr:row>
      <xdr:rowOff>173567</xdr:rowOff>
    </xdr:from>
    <xdr:to>
      <xdr:col>20</xdr:col>
      <xdr:colOff>12700</xdr:colOff>
      <xdr:row>63</xdr:row>
      <xdr:rowOff>12700</xdr:rowOff>
    </xdr:to>
    <xdr:graphicFrame macro="">
      <xdr:nvGraphicFramePr>
        <xdr:cNvPr id="4" name="Chart 4">
          <a:extLst>
            <a:ext uri="{FF2B5EF4-FFF2-40B4-BE49-F238E27FC236}">
              <a16:creationId xmlns:a16="http://schemas.microsoft.com/office/drawing/2014/main" id="{05FB3B01-163D-4B87-9B88-C6672E54E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96E2-2EB0-4D08-B5CB-84C88E09321E}">
  <sheetPr>
    <pageSetUpPr fitToPage="1"/>
  </sheetPr>
  <dimension ref="A1:Q31"/>
  <sheetViews>
    <sheetView topLeftCell="A7" zoomScaleNormal="100" workbookViewId="0"/>
  </sheetViews>
  <sheetFormatPr defaultColWidth="9.1796875" defaultRowHeight="12.5" x14ac:dyDescent="0.25"/>
  <cols>
    <col min="1" max="8" width="9.1796875" style="96"/>
    <col min="9" max="9" width="9" style="96" customWidth="1"/>
    <col min="10" max="11" width="9.1796875" style="96" hidden="1" customWidth="1"/>
    <col min="12" max="16384" width="9.1796875" style="96"/>
  </cols>
  <sheetData>
    <row r="1" spans="1:11" ht="14.5" x14ac:dyDescent="0.35">
      <c r="A1" s="94" t="s">
        <v>0</v>
      </c>
      <c r="B1" s="95"/>
    </row>
    <row r="2" spans="1:11" ht="104.25" customHeight="1" x14ac:dyDescent="0.3">
      <c r="A2" s="197" t="s">
        <v>1</v>
      </c>
      <c r="B2" s="198"/>
      <c r="C2" s="198"/>
      <c r="D2" s="198"/>
      <c r="E2" s="198"/>
      <c r="F2" s="198"/>
      <c r="G2" s="198"/>
      <c r="H2" s="198"/>
      <c r="I2" s="198"/>
      <c r="J2" s="198"/>
      <c r="K2" s="198"/>
    </row>
    <row r="3" spans="1:11" ht="27" customHeight="1" x14ac:dyDescent="0.3">
      <c r="A3" s="197" t="s">
        <v>2</v>
      </c>
      <c r="B3" s="198"/>
      <c r="C3" s="198"/>
      <c r="D3" s="198"/>
      <c r="E3" s="198"/>
      <c r="F3" s="198"/>
      <c r="G3" s="198"/>
      <c r="H3" s="198"/>
      <c r="I3" s="198"/>
      <c r="J3" s="198"/>
      <c r="K3" s="198"/>
    </row>
    <row r="4" spans="1:11" ht="84" customHeight="1" x14ac:dyDescent="0.3">
      <c r="A4" s="197" t="s">
        <v>3</v>
      </c>
      <c r="B4" s="198"/>
      <c r="C4" s="198"/>
      <c r="D4" s="198"/>
      <c r="E4" s="198"/>
      <c r="F4" s="198"/>
      <c r="G4" s="198"/>
      <c r="H4" s="198"/>
      <c r="I4" s="198"/>
      <c r="J4" s="198"/>
      <c r="K4" s="198"/>
    </row>
    <row r="5" spans="1:11" ht="26.25" customHeight="1" thickBot="1" x14ac:dyDescent="0.4">
      <c r="A5" s="199" t="s">
        <v>4</v>
      </c>
      <c r="B5" s="200"/>
      <c r="C5" s="200"/>
      <c r="D5" s="200"/>
      <c r="E5" s="200"/>
      <c r="F5" s="200"/>
      <c r="G5" s="200"/>
      <c r="H5" s="200"/>
      <c r="I5" s="200"/>
      <c r="J5" s="200"/>
      <c r="K5" s="200"/>
    </row>
    <row r="6" spans="1:11" ht="18.5" x14ac:dyDescent="0.45">
      <c r="A6" s="97" t="s">
        <v>85</v>
      </c>
      <c r="B6" s="98"/>
      <c r="C6" s="98"/>
      <c r="D6" s="98"/>
      <c r="E6" s="98"/>
      <c r="F6" s="98"/>
      <c r="G6" s="98"/>
      <c r="H6" s="98"/>
      <c r="I6" s="99"/>
    </row>
    <row r="7" spans="1:11" x14ac:dyDescent="0.25">
      <c r="A7" s="201" t="s">
        <v>90</v>
      </c>
      <c r="B7" s="202"/>
      <c r="C7" s="202"/>
      <c r="D7" s="202"/>
      <c r="E7" s="202"/>
      <c r="F7" s="202"/>
      <c r="G7" s="202"/>
      <c r="H7" s="202"/>
      <c r="I7" s="203"/>
    </row>
    <row r="8" spans="1:11" x14ac:dyDescent="0.25">
      <c r="A8" s="201"/>
      <c r="B8" s="202"/>
      <c r="C8" s="202"/>
      <c r="D8" s="202"/>
      <c r="E8" s="202"/>
      <c r="F8" s="202"/>
      <c r="G8" s="202"/>
      <c r="H8" s="202"/>
      <c r="I8" s="203"/>
    </row>
    <row r="9" spans="1:11" x14ac:dyDescent="0.25">
      <c r="A9" s="201"/>
      <c r="B9" s="202"/>
      <c r="C9" s="202"/>
      <c r="D9" s="202"/>
      <c r="E9" s="202"/>
      <c r="F9" s="202"/>
      <c r="G9" s="202"/>
      <c r="H9" s="202"/>
      <c r="I9" s="203"/>
    </row>
    <row r="10" spans="1:11" x14ac:dyDescent="0.25">
      <c r="A10" s="201"/>
      <c r="B10" s="202"/>
      <c r="C10" s="202"/>
      <c r="D10" s="202"/>
      <c r="E10" s="202"/>
      <c r="F10" s="202"/>
      <c r="G10" s="202"/>
      <c r="H10" s="202"/>
      <c r="I10" s="203"/>
    </row>
    <row r="11" spans="1:11" x14ac:dyDescent="0.25">
      <c r="A11" s="201"/>
      <c r="B11" s="202"/>
      <c r="C11" s="202"/>
      <c r="D11" s="202"/>
      <c r="E11" s="202"/>
      <c r="F11" s="202"/>
      <c r="G11" s="202"/>
      <c r="H11" s="202"/>
      <c r="I11" s="203"/>
    </row>
    <row r="12" spans="1:11" x14ac:dyDescent="0.25">
      <c r="A12" s="204"/>
      <c r="B12" s="205"/>
      <c r="C12" s="205"/>
      <c r="D12" s="205"/>
      <c r="E12" s="205"/>
      <c r="F12" s="205"/>
      <c r="G12" s="205"/>
      <c r="H12" s="205"/>
      <c r="I12" s="206"/>
    </row>
    <row r="13" spans="1:11" ht="24.75" customHeight="1" x14ac:dyDescent="0.25">
      <c r="A13" s="204"/>
      <c r="B13" s="205"/>
      <c r="C13" s="205"/>
      <c r="D13" s="205"/>
      <c r="E13" s="205"/>
      <c r="F13" s="205"/>
      <c r="G13" s="205"/>
      <c r="H13" s="205"/>
      <c r="I13" s="206"/>
    </row>
    <row r="14" spans="1:11" x14ac:dyDescent="0.25">
      <c r="A14" s="207"/>
      <c r="B14" s="208"/>
      <c r="C14" s="208"/>
      <c r="D14" s="208"/>
      <c r="E14" s="208"/>
      <c r="F14" s="208"/>
      <c r="G14" s="208"/>
      <c r="H14" s="208"/>
      <c r="I14" s="209"/>
    </row>
    <row r="15" spans="1:11" x14ac:dyDescent="0.25">
      <c r="A15" s="207"/>
      <c r="B15" s="208"/>
      <c r="C15" s="208"/>
      <c r="D15" s="208"/>
      <c r="E15" s="208"/>
      <c r="F15" s="208"/>
      <c r="G15" s="208"/>
      <c r="H15" s="208"/>
      <c r="I15" s="209"/>
    </row>
    <row r="16" spans="1:11" x14ac:dyDescent="0.25">
      <c r="A16" s="207"/>
      <c r="B16" s="208"/>
      <c r="C16" s="208"/>
      <c r="D16" s="208"/>
      <c r="E16" s="208"/>
      <c r="F16" s="208"/>
      <c r="G16" s="208"/>
      <c r="H16" s="208"/>
      <c r="I16" s="209"/>
    </row>
    <row r="17" spans="1:17" ht="12.5" customHeight="1" x14ac:dyDescent="0.25">
      <c r="A17" s="210" t="s">
        <v>91</v>
      </c>
      <c r="B17" s="211"/>
      <c r="C17" s="211"/>
      <c r="D17" s="211"/>
      <c r="E17" s="211"/>
      <c r="F17" s="211"/>
      <c r="G17" s="211"/>
      <c r="H17" s="211"/>
      <c r="I17" s="212"/>
    </row>
    <row r="18" spans="1:17" ht="12.5" customHeight="1" x14ac:dyDescent="0.25">
      <c r="A18" s="210"/>
      <c r="B18" s="211"/>
      <c r="C18" s="211"/>
      <c r="D18" s="211"/>
      <c r="E18" s="211"/>
      <c r="F18" s="211"/>
      <c r="G18" s="211"/>
      <c r="H18" s="211"/>
      <c r="I18" s="212"/>
    </row>
    <row r="19" spans="1:17" ht="12.5" customHeight="1" x14ac:dyDescent="0.25">
      <c r="A19" s="210"/>
      <c r="B19" s="211"/>
      <c r="C19" s="211"/>
      <c r="D19" s="211"/>
      <c r="E19" s="211"/>
      <c r="F19" s="211"/>
      <c r="G19" s="211"/>
      <c r="H19" s="211"/>
      <c r="I19" s="212"/>
    </row>
    <row r="20" spans="1:17" ht="12.5" customHeight="1" x14ac:dyDescent="0.25">
      <c r="A20" s="210"/>
      <c r="B20" s="211"/>
      <c r="C20" s="211"/>
      <c r="D20" s="211"/>
      <c r="E20" s="211"/>
      <c r="F20" s="211"/>
      <c r="G20" s="211"/>
      <c r="H20" s="211"/>
      <c r="I20" s="212"/>
    </row>
    <row r="21" spans="1:17" ht="12.5" customHeight="1" x14ac:dyDescent="0.25">
      <c r="A21" s="210"/>
      <c r="B21" s="211"/>
      <c r="C21" s="211"/>
      <c r="D21" s="211"/>
      <c r="E21" s="211"/>
      <c r="F21" s="211"/>
      <c r="G21" s="211"/>
      <c r="H21" s="211"/>
      <c r="I21" s="212"/>
    </row>
    <row r="22" spans="1:17" ht="12.5" customHeight="1" x14ac:dyDescent="0.25">
      <c r="A22" s="204"/>
      <c r="B22" s="205"/>
      <c r="C22" s="205"/>
      <c r="D22" s="205"/>
      <c r="E22" s="205"/>
      <c r="F22" s="205"/>
      <c r="G22" s="205"/>
      <c r="H22" s="205"/>
      <c r="I22" s="206"/>
      <c r="O22" s="100"/>
    </row>
    <row r="23" spans="1:17" ht="12.5" customHeight="1" x14ac:dyDescent="0.25">
      <c r="A23" s="204"/>
      <c r="B23" s="205"/>
      <c r="C23" s="205"/>
      <c r="D23" s="205"/>
      <c r="E23" s="205"/>
      <c r="F23" s="205"/>
      <c r="G23" s="205"/>
      <c r="H23" s="205"/>
      <c r="I23" s="206"/>
    </row>
    <row r="24" spans="1:17" ht="13.5" customHeight="1" thickBot="1" x14ac:dyDescent="0.3">
      <c r="A24" s="213"/>
      <c r="B24" s="214"/>
      <c r="C24" s="214"/>
      <c r="D24" s="214"/>
      <c r="E24" s="214"/>
      <c r="F24" s="214"/>
      <c r="G24" s="214"/>
      <c r="H24" s="214"/>
      <c r="I24" s="215"/>
    </row>
    <row r="25" spans="1:17" ht="14" x14ac:dyDescent="0.3">
      <c r="A25" s="94" t="s">
        <v>86</v>
      </c>
      <c r="B25" s="101"/>
      <c r="C25" s="101"/>
      <c r="D25" s="101"/>
      <c r="E25" s="101"/>
      <c r="F25" s="101"/>
      <c r="G25" s="101"/>
      <c r="H25" s="101"/>
      <c r="I25" s="101"/>
    </row>
    <row r="26" spans="1:17" x14ac:dyDescent="0.25">
      <c r="A26" s="195" t="s">
        <v>87</v>
      </c>
      <c r="B26" s="196"/>
      <c r="C26" s="196"/>
      <c r="D26" s="196"/>
      <c r="E26" s="196"/>
      <c r="F26" s="196"/>
      <c r="G26" s="196"/>
      <c r="H26" s="196"/>
      <c r="I26" s="196"/>
      <c r="J26" s="196"/>
      <c r="K26" s="196"/>
      <c r="L26" s="196"/>
      <c r="M26" s="196"/>
      <c r="N26" s="196"/>
      <c r="O26" s="196"/>
      <c r="P26" s="196"/>
      <c r="Q26" s="196"/>
    </row>
    <row r="27" spans="1:17" ht="19" customHeight="1" x14ac:dyDescent="0.25">
      <c r="A27" s="196"/>
      <c r="B27" s="196"/>
      <c r="C27" s="196"/>
      <c r="D27" s="196"/>
      <c r="E27" s="196"/>
      <c r="F27" s="196"/>
      <c r="G27" s="196"/>
      <c r="H27" s="196"/>
      <c r="I27" s="196"/>
      <c r="J27" s="196"/>
      <c r="K27" s="196"/>
      <c r="L27" s="196"/>
      <c r="M27" s="196"/>
      <c r="N27" s="196"/>
      <c r="O27" s="196"/>
      <c r="P27" s="196"/>
      <c r="Q27" s="196"/>
    </row>
    <row r="28" spans="1:17" x14ac:dyDescent="0.25">
      <c r="A28" s="195" t="s">
        <v>88</v>
      </c>
      <c r="B28" s="196"/>
      <c r="C28" s="196"/>
      <c r="D28" s="196"/>
      <c r="E28" s="196"/>
      <c r="F28" s="196"/>
      <c r="G28" s="196"/>
      <c r="H28" s="196"/>
      <c r="I28" s="196"/>
      <c r="J28" s="196"/>
      <c r="K28" s="196"/>
      <c r="L28" s="196"/>
      <c r="M28" s="196"/>
      <c r="N28" s="196"/>
      <c r="O28" s="196"/>
      <c r="P28" s="196"/>
      <c r="Q28" s="196"/>
    </row>
    <row r="29" spans="1:17" ht="17.5" customHeight="1" x14ac:dyDescent="0.25">
      <c r="A29" s="196"/>
      <c r="B29" s="196"/>
      <c r="C29" s="196"/>
      <c r="D29" s="196"/>
      <c r="E29" s="196"/>
      <c r="F29" s="196"/>
      <c r="G29" s="196"/>
      <c r="H29" s="196"/>
      <c r="I29" s="196"/>
      <c r="J29" s="196"/>
      <c r="K29" s="196"/>
      <c r="L29" s="196"/>
      <c r="M29" s="196"/>
      <c r="N29" s="196"/>
      <c r="O29" s="196"/>
      <c r="P29" s="196"/>
      <c r="Q29" s="196"/>
    </row>
    <row r="30" spans="1:17" x14ac:dyDescent="0.25">
      <c r="A30" s="195" t="s">
        <v>89</v>
      </c>
      <c r="B30" s="196"/>
      <c r="C30" s="196"/>
      <c r="D30" s="196"/>
      <c r="E30" s="196"/>
      <c r="F30" s="196"/>
      <c r="G30" s="196"/>
      <c r="H30" s="196"/>
      <c r="I30" s="196"/>
      <c r="J30" s="196"/>
      <c r="K30" s="196"/>
      <c r="L30" s="196"/>
      <c r="M30" s="196"/>
      <c r="N30" s="196"/>
      <c r="O30" s="196"/>
      <c r="P30" s="196"/>
      <c r="Q30" s="196"/>
    </row>
    <row r="31" spans="1:17" ht="20.5" customHeight="1" x14ac:dyDescent="0.25">
      <c r="A31" s="196"/>
      <c r="B31" s="196"/>
      <c r="C31" s="196"/>
      <c r="D31" s="196"/>
      <c r="E31" s="196"/>
      <c r="F31" s="196"/>
      <c r="G31" s="196"/>
      <c r="H31" s="196"/>
      <c r="I31" s="196"/>
      <c r="J31" s="196"/>
      <c r="K31" s="196"/>
      <c r="L31" s="196"/>
      <c r="M31" s="196"/>
      <c r="N31" s="196"/>
      <c r="O31" s="196"/>
      <c r="P31" s="196"/>
      <c r="Q31" s="196"/>
    </row>
  </sheetData>
  <mergeCells count="9">
    <mergeCell ref="A26:Q27"/>
    <mergeCell ref="A28:Q29"/>
    <mergeCell ref="A30:Q31"/>
    <mergeCell ref="A2:K2"/>
    <mergeCell ref="A3:K3"/>
    <mergeCell ref="A4:K4"/>
    <mergeCell ref="A5:K5"/>
    <mergeCell ref="A7:I16"/>
    <mergeCell ref="A17:I24"/>
  </mergeCells>
  <pageMargins left="0.70866141732283472" right="0.70866141732283472" top="0.74803149606299213" bottom="0.74803149606299213" header="0.31496062992125984" footer="0.31496062992125984"/>
  <pageSetup paperSize="9" scale="64" orientation="portrait" r:id="rId1"/>
  <headerFooter>
    <oddHeader>&amp;C&amp;"Calibri,Regular"&amp;13SRAD Report 2042 Transport Statistics Rochdale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C1FC-1422-4F76-A01B-FAB46B30603F}">
  <sheetPr>
    <pageSetUpPr fitToPage="1"/>
  </sheetPr>
  <dimension ref="A1:D27"/>
  <sheetViews>
    <sheetView zoomScaleNormal="100" workbookViewId="0">
      <selection activeCell="W21" sqref="W21"/>
    </sheetView>
  </sheetViews>
  <sheetFormatPr defaultColWidth="9.1796875" defaultRowHeight="14.5" x14ac:dyDescent="0.35"/>
  <cols>
    <col min="1" max="1" width="13.81640625" style="6" customWidth="1"/>
    <col min="2" max="2" width="11.453125" style="6" customWidth="1"/>
    <col min="3" max="3" width="11.81640625" style="6" customWidth="1"/>
    <col min="4" max="4" width="12.1796875" style="6" customWidth="1"/>
    <col min="5" max="16384" width="9.1796875" style="6"/>
  </cols>
  <sheetData>
    <row r="1" spans="1:4" x14ac:dyDescent="0.35">
      <c r="A1" s="28" t="s">
        <v>75</v>
      </c>
    </row>
    <row r="2" spans="1:4" ht="15" thickBot="1" x14ac:dyDescent="0.4"/>
    <row r="3" spans="1:4" ht="15" thickTop="1" x14ac:dyDescent="0.35">
      <c r="A3" s="256" t="s">
        <v>76</v>
      </c>
      <c r="B3" s="257"/>
      <c r="C3" s="257"/>
      <c r="D3" s="258"/>
    </row>
    <row r="4" spans="1:4" x14ac:dyDescent="0.35">
      <c r="A4" s="259"/>
      <c r="B4" s="260"/>
      <c r="C4" s="260"/>
      <c r="D4" s="261"/>
    </row>
    <row r="5" spans="1:4" x14ac:dyDescent="0.35">
      <c r="A5" s="30" t="s">
        <v>46</v>
      </c>
      <c r="B5" s="36" t="s">
        <v>55</v>
      </c>
      <c r="C5" s="36" t="s">
        <v>56</v>
      </c>
      <c r="D5" s="37" t="s">
        <v>57</v>
      </c>
    </row>
    <row r="6" spans="1:4" x14ac:dyDescent="0.35">
      <c r="A6" s="38">
        <v>2002</v>
      </c>
      <c r="B6" s="31">
        <v>1521.194921583271</v>
      </c>
      <c r="C6" s="31">
        <v>2512.3102522812669</v>
      </c>
      <c r="D6" s="40">
        <v>1416.8092643051771</v>
      </c>
    </row>
    <row r="7" spans="1:4" x14ac:dyDescent="0.35">
      <c r="A7" s="38">
        <v>2005</v>
      </c>
      <c r="B7" s="31">
        <v>1769.0933532486931</v>
      </c>
      <c r="C7" s="31">
        <v>3109.3091787439616</v>
      </c>
      <c r="D7" s="40">
        <v>1495.7438692098094</v>
      </c>
    </row>
    <row r="8" spans="1:4" x14ac:dyDescent="0.35">
      <c r="A8" s="38">
        <v>2008</v>
      </c>
      <c r="B8" s="31">
        <v>1926.8469006721434</v>
      </c>
      <c r="C8" s="31">
        <v>1906.6382179280731</v>
      </c>
      <c r="D8" s="40">
        <v>1106.4223433242507</v>
      </c>
    </row>
    <row r="9" spans="1:4" x14ac:dyDescent="0.35">
      <c r="A9" s="38">
        <v>2009</v>
      </c>
      <c r="B9" s="31">
        <v>1886</v>
      </c>
      <c r="C9" s="31">
        <v>2693</v>
      </c>
      <c r="D9" s="40">
        <v>1473</v>
      </c>
    </row>
    <row r="10" spans="1:4" x14ac:dyDescent="0.35">
      <c r="A10" s="38">
        <v>2010</v>
      </c>
      <c r="B10" s="31">
        <v>2011</v>
      </c>
      <c r="C10" s="31">
        <v>2946</v>
      </c>
      <c r="D10" s="40">
        <v>1592</v>
      </c>
    </row>
    <row r="11" spans="1:4" x14ac:dyDescent="0.35">
      <c r="A11" s="38">
        <v>2011</v>
      </c>
      <c r="B11" s="31">
        <v>2016</v>
      </c>
      <c r="C11" s="31">
        <v>2679</v>
      </c>
      <c r="D11" s="40">
        <v>1143</v>
      </c>
    </row>
    <row r="12" spans="1:4" x14ac:dyDescent="0.35">
      <c r="A12" s="39">
        <v>2012</v>
      </c>
      <c r="B12" s="31">
        <v>1860</v>
      </c>
      <c r="C12" s="31">
        <v>2529</v>
      </c>
      <c r="D12" s="40">
        <v>1460</v>
      </c>
    </row>
    <row r="13" spans="1:4" x14ac:dyDescent="0.35">
      <c r="A13" s="39">
        <v>2013</v>
      </c>
      <c r="B13" s="31">
        <v>2024</v>
      </c>
      <c r="C13" s="31">
        <v>2866</v>
      </c>
      <c r="D13" s="40">
        <v>1758</v>
      </c>
    </row>
    <row r="14" spans="1:4" x14ac:dyDescent="0.35">
      <c r="A14" s="39">
        <v>2014</v>
      </c>
      <c r="B14" s="32">
        <v>1837</v>
      </c>
      <c r="C14" s="32">
        <v>2260</v>
      </c>
      <c r="D14" s="40">
        <v>1830</v>
      </c>
    </row>
    <row r="15" spans="1:4" x14ac:dyDescent="0.35">
      <c r="A15" s="39">
        <v>2015</v>
      </c>
      <c r="B15" s="32">
        <v>2027</v>
      </c>
      <c r="C15" s="32">
        <v>2698</v>
      </c>
      <c r="D15" s="40">
        <v>1544</v>
      </c>
    </row>
    <row r="16" spans="1:4" x14ac:dyDescent="0.35">
      <c r="A16" s="39">
        <v>2016</v>
      </c>
      <c r="B16" s="32">
        <v>1994</v>
      </c>
      <c r="C16" s="32">
        <v>2650</v>
      </c>
      <c r="D16" s="40">
        <v>1651</v>
      </c>
    </row>
    <row r="17" spans="1:4" x14ac:dyDescent="0.35">
      <c r="A17" s="39">
        <v>2017</v>
      </c>
      <c r="B17" s="32">
        <v>1999</v>
      </c>
      <c r="C17" s="32">
        <v>1823</v>
      </c>
      <c r="D17" s="40">
        <v>1623</v>
      </c>
    </row>
    <row r="18" spans="1:4" x14ac:dyDescent="0.35">
      <c r="A18" s="39">
        <v>2018</v>
      </c>
      <c r="B18" s="32">
        <v>2318</v>
      </c>
      <c r="C18" s="32">
        <v>2355</v>
      </c>
      <c r="D18" s="40">
        <v>1610</v>
      </c>
    </row>
    <row r="19" spans="1:4" x14ac:dyDescent="0.35">
      <c r="A19" s="39">
        <v>2019</v>
      </c>
      <c r="B19" s="32">
        <v>2114</v>
      </c>
      <c r="C19" s="32">
        <v>2218</v>
      </c>
      <c r="D19" s="40">
        <v>1869</v>
      </c>
    </row>
    <row r="20" spans="1:4" x14ac:dyDescent="0.35">
      <c r="A20" s="39">
        <v>2020</v>
      </c>
      <c r="B20" s="32">
        <v>1503</v>
      </c>
      <c r="C20" s="32">
        <v>1915</v>
      </c>
      <c r="D20" s="40">
        <v>1192</v>
      </c>
    </row>
    <row r="21" spans="1:4" ht="15" thickBot="1" x14ac:dyDescent="0.4">
      <c r="A21" s="33" t="s">
        <v>109</v>
      </c>
      <c r="B21" s="34">
        <f>B20/B6</f>
        <v>0.98803905973842354</v>
      </c>
      <c r="C21" s="34">
        <f t="shared" ref="C21:D21" si="0">C20/C6</f>
        <v>0.76224662071936056</v>
      </c>
      <c r="D21" s="35">
        <f t="shared" si="0"/>
        <v>0.8413270791143318</v>
      </c>
    </row>
    <row r="22" spans="1:4" ht="15" thickTop="1" x14ac:dyDescent="0.35"/>
    <row r="26" spans="1:4" x14ac:dyDescent="0.35">
      <c r="B26" s="41"/>
      <c r="C26" s="41"/>
      <c r="D26" s="41"/>
    </row>
    <row r="27" spans="1:4" x14ac:dyDescent="0.35">
      <c r="B27" s="42"/>
      <c r="C27" s="42"/>
      <c r="D27" s="42"/>
    </row>
  </sheetData>
  <mergeCells count="1">
    <mergeCell ref="A3:D4"/>
  </mergeCells>
  <pageMargins left="0.70866141732283472" right="0.70866141732283472" top="0.74803149606299213" bottom="0.74803149606299213" header="0.31496062992125984" footer="0.31496062992125984"/>
  <pageSetup paperSize="9" orientation="portrait" r:id="rId1"/>
  <headerFooter>
    <oddHeader>&amp;C&amp;"Calibri,Regular"&amp;13SRAD Report 2042 Transport Statistics Rochdale 2019</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EFBA-B7C2-47B0-817E-12CD0B932282}">
  <sheetPr>
    <pageSetUpPr fitToPage="1"/>
  </sheetPr>
  <dimension ref="A1:M95"/>
  <sheetViews>
    <sheetView tabSelected="1" zoomScale="75" zoomScaleNormal="75" zoomScalePageLayoutView="75" workbookViewId="0">
      <selection activeCell="P69" sqref="P69"/>
    </sheetView>
  </sheetViews>
  <sheetFormatPr defaultColWidth="8.81640625" defaultRowHeight="14.5" x14ac:dyDescent="0.35"/>
  <cols>
    <col min="1" max="1" width="12.81640625" style="27" customWidth="1"/>
    <col min="2" max="2" width="13.7265625" style="27" customWidth="1"/>
    <col min="3" max="3" width="9.81640625" style="44" customWidth="1"/>
    <col min="4" max="5" width="8.81640625" style="27" customWidth="1"/>
    <col min="6" max="6" width="10" style="27" customWidth="1"/>
    <col min="7" max="8" width="8.81640625" style="27" customWidth="1"/>
    <col min="9" max="9" width="8.453125" style="27" customWidth="1"/>
    <col min="10" max="10" width="9.1796875" style="27" customWidth="1"/>
    <col min="11" max="11" width="10" style="27" customWidth="1"/>
    <col min="12" max="20" width="8.81640625" style="27"/>
    <col min="21" max="21" width="2.54296875" style="27" customWidth="1"/>
    <col min="22" max="16384" width="8.81640625" style="27"/>
  </cols>
  <sheetData>
    <row r="1" spans="1:13" ht="15" thickBot="1" x14ac:dyDescent="0.4">
      <c r="A1" s="43" t="s">
        <v>77</v>
      </c>
    </row>
    <row r="2" spans="1:13" ht="15.5" thickTop="1" thickBot="1" x14ac:dyDescent="0.4">
      <c r="A2" s="262" t="s">
        <v>78</v>
      </c>
      <c r="B2" s="263"/>
      <c r="C2" s="263"/>
      <c r="D2" s="263"/>
      <c r="E2" s="263"/>
      <c r="F2" s="263"/>
      <c r="G2" s="263"/>
      <c r="H2" s="263"/>
      <c r="I2" s="263"/>
      <c r="J2" s="263"/>
      <c r="K2" s="264"/>
      <c r="L2" s="43"/>
    </row>
    <row r="3" spans="1:13" ht="15" thickBot="1" x14ac:dyDescent="0.4">
      <c r="A3" s="45" t="s">
        <v>45</v>
      </c>
      <c r="B3" s="46" t="s">
        <v>46</v>
      </c>
      <c r="C3" s="47" t="s">
        <v>79</v>
      </c>
      <c r="D3" s="46" t="s">
        <v>80</v>
      </c>
      <c r="E3" s="47" t="s">
        <v>17</v>
      </c>
      <c r="F3" s="46" t="s">
        <v>18</v>
      </c>
      <c r="G3" s="46" t="s">
        <v>81</v>
      </c>
      <c r="H3" s="47" t="s">
        <v>16</v>
      </c>
      <c r="I3" s="48" t="s">
        <v>82</v>
      </c>
      <c r="J3" s="49" t="s">
        <v>83</v>
      </c>
      <c r="K3" s="50" t="s">
        <v>84</v>
      </c>
      <c r="L3" s="51"/>
    </row>
    <row r="4" spans="1:13" x14ac:dyDescent="0.35">
      <c r="A4" s="265" t="s">
        <v>55</v>
      </c>
      <c r="B4" s="52">
        <v>2002</v>
      </c>
      <c r="C4" s="53">
        <v>5185.68</v>
      </c>
      <c r="D4" s="54">
        <v>1204</v>
      </c>
      <c r="E4" s="55">
        <v>104</v>
      </c>
      <c r="F4" s="54"/>
      <c r="G4" s="54">
        <v>21</v>
      </c>
      <c r="H4" s="55">
        <v>1521.194921583271</v>
      </c>
      <c r="I4" s="56">
        <f>SUM(C4:H4)</f>
        <v>8035.8749215832713</v>
      </c>
      <c r="J4" s="57">
        <f>(C4/I4)*100</f>
        <v>64.53161666406686</v>
      </c>
      <c r="K4" s="58">
        <f>((I4-C4)/I4)*100</f>
        <v>35.468383335933133</v>
      </c>
      <c r="L4" s="59"/>
      <c r="M4" s="59"/>
    </row>
    <row r="5" spans="1:13" x14ac:dyDescent="0.35">
      <c r="A5" s="266"/>
      <c r="B5" s="60">
        <v>2003</v>
      </c>
      <c r="C5" s="61"/>
      <c r="D5" s="56"/>
      <c r="E5" s="62"/>
      <c r="F5" s="56"/>
      <c r="G5" s="56"/>
      <c r="H5" s="62"/>
      <c r="I5" s="56"/>
      <c r="J5" s="57"/>
      <c r="K5" s="58"/>
      <c r="L5" s="59"/>
      <c r="M5" s="59"/>
    </row>
    <row r="6" spans="1:13" x14ac:dyDescent="0.35">
      <c r="A6" s="266"/>
      <c r="B6" s="60">
        <v>2004</v>
      </c>
      <c r="C6" s="61"/>
      <c r="D6" s="56"/>
      <c r="E6" s="62"/>
      <c r="F6" s="56"/>
      <c r="G6" s="56"/>
      <c r="H6" s="62"/>
      <c r="I6" s="56"/>
      <c r="J6" s="57"/>
      <c r="K6" s="58"/>
      <c r="L6" s="59"/>
      <c r="M6" s="59"/>
    </row>
    <row r="7" spans="1:13" x14ac:dyDescent="0.35">
      <c r="A7" s="267"/>
      <c r="B7" s="63">
        <v>2005</v>
      </c>
      <c r="C7" s="64">
        <v>5109.5200000000004</v>
      </c>
      <c r="D7" s="65">
        <v>1603</v>
      </c>
      <c r="E7" s="66">
        <v>134</v>
      </c>
      <c r="F7" s="65"/>
      <c r="G7" s="65">
        <v>24</v>
      </c>
      <c r="H7" s="66">
        <v>1769.0933532486931</v>
      </c>
      <c r="I7" s="65">
        <f t="shared" ref="I7:I15" si="0">SUM(C7:H7)</f>
        <v>8639.6133532486929</v>
      </c>
      <c r="J7" s="67">
        <f t="shared" ref="J7:J15" si="1">(C7/I7)*100</f>
        <v>59.140609551452947</v>
      </c>
      <c r="K7" s="68">
        <f t="shared" ref="K7:K15" si="2">((I7-C7)/I7)*100</f>
        <v>40.859390448547053</v>
      </c>
      <c r="L7" s="59"/>
      <c r="M7" s="59"/>
    </row>
    <row r="8" spans="1:13" x14ac:dyDescent="0.35">
      <c r="A8" s="267"/>
      <c r="B8" s="63">
        <v>2006</v>
      </c>
      <c r="C8" s="64"/>
      <c r="D8" s="65"/>
      <c r="E8" s="66"/>
      <c r="F8" s="65"/>
      <c r="G8" s="65"/>
      <c r="H8" s="66"/>
      <c r="I8" s="65"/>
      <c r="J8" s="67"/>
      <c r="K8" s="68"/>
      <c r="L8" s="59"/>
      <c r="M8" s="59"/>
    </row>
    <row r="9" spans="1:13" x14ac:dyDescent="0.35">
      <c r="A9" s="267"/>
      <c r="B9" s="63">
        <v>2007</v>
      </c>
      <c r="C9" s="64"/>
      <c r="D9" s="65"/>
      <c r="E9" s="66"/>
      <c r="F9" s="65"/>
      <c r="G9" s="65"/>
      <c r="H9" s="66"/>
      <c r="I9" s="65"/>
      <c r="J9" s="67"/>
      <c r="K9" s="68"/>
      <c r="L9" s="59"/>
      <c r="M9" s="59"/>
    </row>
    <row r="10" spans="1:13" x14ac:dyDescent="0.35">
      <c r="A10" s="267"/>
      <c r="B10" s="63">
        <v>2008</v>
      </c>
      <c r="C10" s="64">
        <v>4951.04</v>
      </c>
      <c r="D10" s="65">
        <v>1954.2434635238633</v>
      </c>
      <c r="E10" s="66">
        <v>152</v>
      </c>
      <c r="F10" s="65"/>
      <c r="G10" s="65">
        <v>16</v>
      </c>
      <c r="H10" s="66">
        <v>1926.8469006721434</v>
      </c>
      <c r="I10" s="65">
        <f t="shared" si="0"/>
        <v>9000.1303641960076</v>
      </c>
      <c r="J10" s="67">
        <f t="shared" si="1"/>
        <v>55.010758729629607</v>
      </c>
      <c r="K10" s="68">
        <f t="shared" si="2"/>
        <v>44.989241270370393</v>
      </c>
      <c r="L10" s="59"/>
      <c r="M10" s="59"/>
    </row>
    <row r="11" spans="1:13" ht="16.5" customHeight="1" x14ac:dyDescent="0.35">
      <c r="A11" s="267"/>
      <c r="B11" s="63">
        <v>2009</v>
      </c>
      <c r="C11" s="64">
        <v>5112.66</v>
      </c>
      <c r="D11" s="65">
        <v>1769.7740549828177</v>
      </c>
      <c r="E11" s="66">
        <v>129</v>
      </c>
      <c r="F11" s="65"/>
      <c r="G11" s="65">
        <v>28</v>
      </c>
      <c r="H11" s="66">
        <v>1886</v>
      </c>
      <c r="I11" s="65">
        <f t="shared" si="0"/>
        <v>8925.4340549828175</v>
      </c>
      <c r="J11" s="67">
        <f t="shared" si="1"/>
        <v>57.281920055705825</v>
      </c>
      <c r="K11" s="68">
        <f t="shared" si="2"/>
        <v>42.718079944294182</v>
      </c>
      <c r="L11" s="59"/>
      <c r="M11" s="59"/>
    </row>
    <row r="12" spans="1:13" ht="16.5" customHeight="1" x14ac:dyDescent="0.35">
      <c r="A12" s="267"/>
      <c r="B12" s="63">
        <v>2010</v>
      </c>
      <c r="C12" s="64">
        <v>5053.4399999999996</v>
      </c>
      <c r="D12" s="65">
        <v>1716.4076086956522</v>
      </c>
      <c r="E12" s="66">
        <v>157</v>
      </c>
      <c r="F12" s="65"/>
      <c r="G12" s="65">
        <v>20</v>
      </c>
      <c r="H12" s="66">
        <v>2011</v>
      </c>
      <c r="I12" s="65">
        <f t="shared" si="0"/>
        <v>8957.8476086956507</v>
      </c>
      <c r="J12" s="67">
        <f t="shared" si="1"/>
        <v>56.413551789991089</v>
      </c>
      <c r="K12" s="68">
        <f t="shared" si="2"/>
        <v>43.586448210008903</v>
      </c>
      <c r="L12" s="59"/>
      <c r="M12" s="59"/>
    </row>
    <row r="13" spans="1:13" x14ac:dyDescent="0.35">
      <c r="A13" s="268"/>
      <c r="B13" s="69">
        <v>2011</v>
      </c>
      <c r="C13" s="70">
        <v>4055.82</v>
      </c>
      <c r="D13" s="71">
        <v>1478.125</v>
      </c>
      <c r="E13" s="72">
        <v>204</v>
      </c>
      <c r="F13" s="71"/>
      <c r="G13" s="71">
        <v>22</v>
      </c>
      <c r="H13" s="72">
        <v>2016</v>
      </c>
      <c r="I13" s="71">
        <f t="shared" si="0"/>
        <v>7775.9449999999997</v>
      </c>
      <c r="J13" s="73">
        <f t="shared" si="1"/>
        <v>52.158547932116292</v>
      </c>
      <c r="K13" s="74">
        <f t="shared" si="2"/>
        <v>47.841452067883708</v>
      </c>
      <c r="L13" s="59"/>
      <c r="M13" s="59"/>
    </row>
    <row r="14" spans="1:13" x14ac:dyDescent="0.35">
      <c r="A14" s="268"/>
      <c r="B14" s="69">
        <v>2012</v>
      </c>
      <c r="C14" s="70">
        <v>4305.05</v>
      </c>
      <c r="D14" s="71">
        <v>1328.3559322033898</v>
      </c>
      <c r="E14" s="72">
        <v>175</v>
      </c>
      <c r="F14" s="71"/>
      <c r="G14" s="71">
        <v>15</v>
      </c>
      <c r="H14" s="72">
        <v>1860</v>
      </c>
      <c r="I14" s="71">
        <f t="shared" si="0"/>
        <v>7683.40593220339</v>
      </c>
      <c r="J14" s="73">
        <f t="shared" si="1"/>
        <v>56.030490097578763</v>
      </c>
      <c r="K14" s="74">
        <f t="shared" si="2"/>
        <v>43.96950990242123</v>
      </c>
      <c r="L14" s="59"/>
      <c r="M14" s="59"/>
    </row>
    <row r="15" spans="1:13" x14ac:dyDescent="0.35">
      <c r="A15" s="268"/>
      <c r="B15" s="69">
        <v>2013</v>
      </c>
      <c r="C15" s="70">
        <v>3592.68</v>
      </c>
      <c r="D15" s="71">
        <v>1231.0927152317881</v>
      </c>
      <c r="E15" s="72">
        <v>160</v>
      </c>
      <c r="F15" s="71">
        <v>123</v>
      </c>
      <c r="G15" s="71">
        <v>26</v>
      </c>
      <c r="H15" s="72">
        <v>2024</v>
      </c>
      <c r="I15" s="71">
        <f t="shared" si="0"/>
        <v>7156.7727152317875</v>
      </c>
      <c r="J15" s="73">
        <f t="shared" si="1"/>
        <v>50.199721899141558</v>
      </c>
      <c r="K15" s="74">
        <f t="shared" si="2"/>
        <v>49.800278100858435</v>
      </c>
      <c r="L15" s="59"/>
      <c r="M15" s="59"/>
    </row>
    <row r="16" spans="1:13" x14ac:dyDescent="0.35">
      <c r="A16" s="268"/>
      <c r="B16" s="69">
        <v>2014</v>
      </c>
      <c r="C16" s="70">
        <v>3397.6000000000004</v>
      </c>
      <c r="D16" s="71">
        <v>1325.210407239819</v>
      </c>
      <c r="E16" s="72">
        <v>221</v>
      </c>
      <c r="F16" s="71">
        <v>94</v>
      </c>
      <c r="G16" s="71">
        <v>16</v>
      </c>
      <c r="H16" s="72">
        <v>1929</v>
      </c>
      <c r="I16" s="71">
        <v>6982.8104072398191</v>
      </c>
      <c r="J16" s="73">
        <v>49.306247004420804</v>
      </c>
      <c r="K16" s="74">
        <v>50.693752995579203</v>
      </c>
      <c r="L16" s="59"/>
      <c r="M16" s="59"/>
    </row>
    <row r="17" spans="1:13" x14ac:dyDescent="0.35">
      <c r="A17" s="268"/>
      <c r="B17" s="69">
        <v>2015</v>
      </c>
      <c r="C17" s="70">
        <v>3478.0361465700234</v>
      </c>
      <c r="D17" s="71">
        <v>1641.3986013986014</v>
      </c>
      <c r="E17" s="72">
        <v>176</v>
      </c>
      <c r="F17" s="71">
        <v>131</v>
      </c>
      <c r="G17" s="71">
        <v>48</v>
      </c>
      <c r="H17" s="72">
        <v>2148</v>
      </c>
      <c r="I17" s="71">
        <v>7622.4347479686248</v>
      </c>
      <c r="J17" s="73">
        <v>45.56556630657267</v>
      </c>
      <c r="K17" s="74">
        <v>54.43443369342733</v>
      </c>
      <c r="L17" s="59"/>
      <c r="M17" s="59"/>
    </row>
    <row r="18" spans="1:13" x14ac:dyDescent="0.35">
      <c r="A18" s="268"/>
      <c r="B18" s="69">
        <v>2016</v>
      </c>
      <c r="C18" s="70">
        <v>3540.1257946296528</v>
      </c>
      <c r="D18" s="71">
        <v>1131</v>
      </c>
      <c r="E18" s="72">
        <v>170</v>
      </c>
      <c r="F18" s="71">
        <v>194</v>
      </c>
      <c r="G18" s="71">
        <v>23</v>
      </c>
      <c r="H18" s="72">
        <v>1994</v>
      </c>
      <c r="I18" s="71">
        <v>7052.1257946296528</v>
      </c>
      <c r="J18" s="73">
        <v>50.199413591367524</v>
      </c>
      <c r="K18" s="74">
        <v>49.800586408632483</v>
      </c>
      <c r="L18" s="59"/>
      <c r="M18" s="59"/>
    </row>
    <row r="19" spans="1:13" x14ac:dyDescent="0.35">
      <c r="A19" s="268"/>
      <c r="B19" s="69">
        <v>2017</v>
      </c>
      <c r="C19" s="70">
        <v>3790.7151766698289</v>
      </c>
      <c r="D19" s="71">
        <v>1098.5734265734268</v>
      </c>
      <c r="E19" s="72">
        <v>190</v>
      </c>
      <c r="F19" s="71">
        <v>183</v>
      </c>
      <c r="G19" s="71">
        <v>37</v>
      </c>
      <c r="H19" s="72">
        <v>1999</v>
      </c>
      <c r="I19" s="71">
        <v>7298.2886032432561</v>
      </c>
      <c r="J19" s="73">
        <v>51.939781813852761</v>
      </c>
      <c r="K19" s="74">
        <v>48</v>
      </c>
      <c r="L19" s="59"/>
      <c r="M19" s="59"/>
    </row>
    <row r="20" spans="1:13" x14ac:dyDescent="0.35">
      <c r="A20" s="268"/>
      <c r="B20" s="69">
        <v>2018</v>
      </c>
      <c r="C20" s="70">
        <v>3466.7336277210443</v>
      </c>
      <c r="D20" s="71">
        <v>1320.6</v>
      </c>
      <c r="E20" s="72">
        <v>198</v>
      </c>
      <c r="F20" s="71">
        <v>256</v>
      </c>
      <c r="G20" s="71">
        <v>19</v>
      </c>
      <c r="H20" s="72">
        <v>2318</v>
      </c>
      <c r="I20" s="71">
        <v>7578.3336277210437</v>
      </c>
      <c r="J20" s="73">
        <v>45.745328696535104</v>
      </c>
      <c r="K20" s="74">
        <v>54.254671303464896</v>
      </c>
      <c r="L20" s="59"/>
      <c r="M20" s="59"/>
    </row>
    <row r="21" spans="1:13" x14ac:dyDescent="0.35">
      <c r="A21" s="268"/>
      <c r="B21" s="69">
        <v>2019</v>
      </c>
      <c r="C21" s="70">
        <v>3496.2869047965842</v>
      </c>
      <c r="D21" s="71">
        <v>1116.3070866141732</v>
      </c>
      <c r="E21" s="72">
        <v>165</v>
      </c>
      <c r="F21" s="71">
        <v>223</v>
      </c>
      <c r="G21" s="71">
        <v>20</v>
      </c>
      <c r="H21" s="72">
        <v>2114</v>
      </c>
      <c r="I21" s="71">
        <v>7134.5939914107576</v>
      </c>
      <c r="J21" s="73">
        <v>49.004707331709653</v>
      </c>
      <c r="K21" s="74">
        <v>50.995292668290347</v>
      </c>
      <c r="L21" s="59"/>
      <c r="M21" s="59"/>
    </row>
    <row r="22" spans="1:13" ht="15" thickBot="1" x14ac:dyDescent="0.4">
      <c r="A22" s="268"/>
      <c r="B22" s="75">
        <v>2020</v>
      </c>
      <c r="C22" s="70">
        <v>2027.4143698747753</v>
      </c>
      <c r="D22" s="71">
        <v>708.81355932203383</v>
      </c>
      <c r="E22" s="72">
        <v>113</v>
      </c>
      <c r="F22" s="71">
        <v>223</v>
      </c>
      <c r="G22" s="71">
        <v>28</v>
      </c>
      <c r="H22" s="72">
        <v>1503</v>
      </c>
      <c r="I22" s="71">
        <v>4603.2279291968089</v>
      </c>
      <c r="J22" s="73">
        <v>44.043319189465535</v>
      </c>
      <c r="K22" s="74">
        <v>55.956680810534465</v>
      </c>
      <c r="L22" s="59">
        <v>55.956680810534465</v>
      </c>
      <c r="M22" s="59">
        <v>55.956680810534465</v>
      </c>
    </row>
    <row r="23" spans="1:13" ht="15" thickBot="1" x14ac:dyDescent="0.4">
      <c r="A23" s="269"/>
      <c r="B23" s="76" t="s">
        <v>109</v>
      </c>
      <c r="C23" s="77">
        <f>C22/C4</f>
        <v>0.39096403362235527</v>
      </c>
      <c r="D23" s="78">
        <f t="shared" ref="D23:I23" si="3">D22/D4</f>
        <v>0.58871558083225406</v>
      </c>
      <c r="E23" s="79">
        <f t="shared" si="3"/>
        <v>1.0865384615384615</v>
      </c>
      <c r="F23" s="78"/>
      <c r="G23" s="78">
        <f t="shared" si="3"/>
        <v>1.3333333333333333</v>
      </c>
      <c r="H23" s="78">
        <f t="shared" si="3"/>
        <v>0.98803905973842354</v>
      </c>
      <c r="I23" s="78">
        <f t="shared" si="3"/>
        <v>0.57283469119624575</v>
      </c>
      <c r="J23" s="80"/>
      <c r="K23" s="81"/>
    </row>
    <row r="24" spans="1:13" x14ac:dyDescent="0.35">
      <c r="A24" s="266" t="s">
        <v>56</v>
      </c>
      <c r="B24" s="60">
        <v>2002</v>
      </c>
      <c r="C24" s="53">
        <v>5488.25</v>
      </c>
      <c r="D24" s="54">
        <v>1032</v>
      </c>
      <c r="E24" s="55">
        <v>70</v>
      </c>
      <c r="F24" s="54"/>
      <c r="G24" s="54">
        <v>12</v>
      </c>
      <c r="H24" s="55">
        <v>2512.3102522812669</v>
      </c>
      <c r="I24" s="56">
        <f t="shared" ref="I24:I55" si="4">SUM(C24:H24)</f>
        <v>9114.560252281266</v>
      </c>
      <c r="J24" s="57">
        <f t="shared" ref="J24:J35" si="5">(C24/I24)*100</f>
        <v>60.214095338569471</v>
      </c>
      <c r="K24" s="58">
        <f t="shared" ref="K24:K35" si="6">((I24-C24)/I24)*100</f>
        <v>39.785904661430529</v>
      </c>
      <c r="L24" s="59"/>
      <c r="M24" s="59"/>
    </row>
    <row r="25" spans="1:13" x14ac:dyDescent="0.35">
      <c r="A25" s="266"/>
      <c r="B25" s="60">
        <v>2003</v>
      </c>
      <c r="C25" s="61"/>
      <c r="D25" s="56"/>
      <c r="E25" s="62"/>
      <c r="F25" s="56"/>
      <c r="G25" s="56"/>
      <c r="H25" s="62"/>
      <c r="I25" s="56"/>
      <c r="J25" s="57"/>
      <c r="K25" s="58"/>
      <c r="L25" s="59"/>
      <c r="M25" s="59"/>
    </row>
    <row r="26" spans="1:13" x14ac:dyDescent="0.35">
      <c r="A26" s="266"/>
      <c r="B26" s="60">
        <v>2004</v>
      </c>
      <c r="C26" s="61"/>
      <c r="D26" s="56"/>
      <c r="E26" s="62"/>
      <c r="F26" s="56"/>
      <c r="G26" s="56"/>
      <c r="H26" s="62"/>
      <c r="I26" s="56"/>
      <c r="J26" s="57"/>
      <c r="K26" s="58"/>
      <c r="L26" s="59"/>
      <c r="M26" s="59"/>
    </row>
    <row r="27" spans="1:13" x14ac:dyDescent="0.35">
      <c r="A27" s="267"/>
      <c r="B27" s="63">
        <v>2005</v>
      </c>
      <c r="C27" s="64">
        <v>4962.1000000000004</v>
      </c>
      <c r="D27" s="65">
        <v>1001</v>
      </c>
      <c r="E27" s="66">
        <v>84</v>
      </c>
      <c r="F27" s="65"/>
      <c r="G27" s="65">
        <v>15</v>
      </c>
      <c r="H27" s="66">
        <v>3109.3091787439616</v>
      </c>
      <c r="I27" s="65">
        <f t="shared" si="4"/>
        <v>9171.4091787439611</v>
      </c>
      <c r="J27" s="57">
        <f t="shared" si="5"/>
        <v>54.104008482146561</v>
      </c>
      <c r="K27" s="58">
        <f t="shared" si="6"/>
        <v>45.895991517853446</v>
      </c>
      <c r="L27" s="59"/>
      <c r="M27" s="59"/>
    </row>
    <row r="28" spans="1:13" x14ac:dyDescent="0.35">
      <c r="A28" s="267"/>
      <c r="B28" s="63">
        <v>2006</v>
      </c>
      <c r="C28" s="64"/>
      <c r="D28" s="65"/>
      <c r="E28" s="66"/>
      <c r="F28" s="65"/>
      <c r="G28" s="65"/>
      <c r="H28" s="66"/>
      <c r="I28" s="65"/>
      <c r="J28" s="57"/>
      <c r="K28" s="58"/>
      <c r="L28" s="59"/>
      <c r="M28" s="59"/>
    </row>
    <row r="29" spans="1:13" x14ac:dyDescent="0.35">
      <c r="A29" s="267"/>
      <c r="B29" s="63">
        <v>2007</v>
      </c>
      <c r="C29" s="64"/>
      <c r="D29" s="65"/>
      <c r="E29" s="66"/>
      <c r="F29" s="65"/>
      <c r="G29" s="65"/>
      <c r="H29" s="66"/>
      <c r="I29" s="65"/>
      <c r="J29" s="57"/>
      <c r="K29" s="58"/>
      <c r="L29" s="59"/>
      <c r="M29" s="59"/>
    </row>
    <row r="30" spans="1:13" x14ac:dyDescent="0.35">
      <c r="A30" s="267"/>
      <c r="B30" s="63">
        <v>2008</v>
      </c>
      <c r="C30" s="64">
        <v>4671.24</v>
      </c>
      <c r="D30" s="65">
        <v>1869.5337088026699</v>
      </c>
      <c r="E30" s="66">
        <v>105</v>
      </c>
      <c r="F30" s="65"/>
      <c r="G30" s="65">
        <v>10</v>
      </c>
      <c r="H30" s="66">
        <v>1906.6382179280731</v>
      </c>
      <c r="I30" s="65">
        <f t="shared" si="4"/>
        <v>8562.4119267307433</v>
      </c>
      <c r="J30" s="57">
        <f t="shared" si="5"/>
        <v>54.555188888039737</v>
      </c>
      <c r="K30" s="58">
        <f t="shared" si="6"/>
        <v>45.444811111960263</v>
      </c>
      <c r="L30" s="59"/>
      <c r="M30" s="59"/>
    </row>
    <row r="31" spans="1:13" x14ac:dyDescent="0.35">
      <c r="A31" s="267"/>
      <c r="B31" s="63">
        <v>2009</v>
      </c>
      <c r="C31" s="64">
        <v>4972.8</v>
      </c>
      <c r="D31" s="65">
        <v>1946.1263492063495</v>
      </c>
      <c r="E31" s="66">
        <v>126</v>
      </c>
      <c r="F31" s="65"/>
      <c r="G31" s="65">
        <v>6</v>
      </c>
      <c r="H31" s="66">
        <v>2693</v>
      </c>
      <c r="I31" s="65">
        <f t="shared" si="4"/>
        <v>9743.9263492063492</v>
      </c>
      <c r="J31" s="57">
        <f t="shared" si="5"/>
        <v>51.034868509705419</v>
      </c>
      <c r="K31" s="58">
        <f t="shared" si="6"/>
        <v>48.965131490294581</v>
      </c>
      <c r="L31" s="59"/>
      <c r="M31" s="59"/>
    </row>
    <row r="32" spans="1:13" x14ac:dyDescent="0.35">
      <c r="A32" s="267"/>
      <c r="B32" s="63">
        <v>2010</v>
      </c>
      <c r="C32" s="64">
        <v>5152.8</v>
      </c>
      <c r="D32" s="65">
        <v>1664.1566265060242</v>
      </c>
      <c r="E32" s="66">
        <v>120</v>
      </c>
      <c r="F32" s="65"/>
      <c r="G32" s="65">
        <v>24</v>
      </c>
      <c r="H32" s="66">
        <v>2946</v>
      </c>
      <c r="I32" s="65">
        <f t="shared" si="4"/>
        <v>9906.9566265060239</v>
      </c>
      <c r="J32" s="57">
        <f t="shared" si="5"/>
        <v>52.011936604362475</v>
      </c>
      <c r="K32" s="58">
        <f t="shared" si="6"/>
        <v>47.988063395637525</v>
      </c>
      <c r="L32" s="59"/>
      <c r="M32" s="59"/>
    </row>
    <row r="33" spans="1:13" x14ac:dyDescent="0.35">
      <c r="A33" s="268"/>
      <c r="B33" s="69">
        <v>2011</v>
      </c>
      <c r="C33" s="70">
        <v>4115.88</v>
      </c>
      <c r="D33" s="71">
        <v>1600.4692737430169</v>
      </c>
      <c r="E33" s="72">
        <v>127</v>
      </c>
      <c r="F33" s="71"/>
      <c r="G33" s="71">
        <v>12</v>
      </c>
      <c r="H33" s="72">
        <v>2679</v>
      </c>
      <c r="I33" s="71">
        <f t="shared" si="4"/>
        <v>8534.349273743017</v>
      </c>
      <c r="J33" s="57">
        <f t="shared" si="5"/>
        <v>48.227227032563746</v>
      </c>
      <c r="K33" s="58">
        <f t="shared" si="6"/>
        <v>51.772772967436254</v>
      </c>
      <c r="L33" s="59"/>
      <c r="M33" s="59"/>
    </row>
    <row r="34" spans="1:13" x14ac:dyDescent="0.35">
      <c r="A34" s="268"/>
      <c r="B34" s="69">
        <v>2012</v>
      </c>
      <c r="C34" s="70">
        <v>4332.92</v>
      </c>
      <c r="D34" s="71">
        <v>1431.3468208092486</v>
      </c>
      <c r="E34" s="72">
        <v>128</v>
      </c>
      <c r="F34" s="71"/>
      <c r="G34" s="71">
        <v>16</v>
      </c>
      <c r="H34" s="72">
        <v>2529</v>
      </c>
      <c r="I34" s="71">
        <f t="shared" si="4"/>
        <v>8437.2668208092491</v>
      </c>
      <c r="J34" s="73">
        <f t="shared" si="5"/>
        <v>51.354545162818667</v>
      </c>
      <c r="K34" s="74">
        <f t="shared" si="6"/>
        <v>48.64545483718134</v>
      </c>
      <c r="L34" s="59"/>
      <c r="M34" s="59"/>
    </row>
    <row r="35" spans="1:13" x14ac:dyDescent="0.35">
      <c r="A35" s="268"/>
      <c r="B35" s="69">
        <v>2013</v>
      </c>
      <c r="C35" s="70">
        <v>3939</v>
      </c>
      <c r="D35" s="71">
        <v>1350.2465753424658</v>
      </c>
      <c r="E35" s="72">
        <v>124</v>
      </c>
      <c r="F35" s="71">
        <v>132</v>
      </c>
      <c r="G35" s="71">
        <v>26</v>
      </c>
      <c r="H35" s="72">
        <v>2866</v>
      </c>
      <c r="I35" s="71">
        <f t="shared" si="4"/>
        <v>8437.2465753424658</v>
      </c>
      <c r="J35" s="73">
        <f t="shared" si="5"/>
        <v>46.685846677891085</v>
      </c>
      <c r="K35" s="74">
        <f t="shared" si="6"/>
        <v>53.314153322108915</v>
      </c>
      <c r="L35" s="59"/>
      <c r="M35" s="59"/>
    </row>
    <row r="36" spans="1:13" x14ac:dyDescent="0.35">
      <c r="A36" s="268"/>
      <c r="B36" s="69">
        <v>2014</v>
      </c>
      <c r="C36" s="70">
        <v>3896.64</v>
      </c>
      <c r="D36" s="71">
        <v>1320.6453488372094</v>
      </c>
      <c r="E36" s="72">
        <v>120</v>
      </c>
      <c r="F36" s="71">
        <v>106</v>
      </c>
      <c r="G36" s="71">
        <v>9</v>
      </c>
      <c r="H36" s="72">
        <v>2298</v>
      </c>
      <c r="I36" s="71">
        <v>7750.2853488372093</v>
      </c>
      <c r="J36" s="73">
        <v>50.27737463349812</v>
      </c>
      <c r="K36" s="74">
        <v>49.722625366501887</v>
      </c>
      <c r="L36" s="59"/>
      <c r="M36" s="59"/>
    </row>
    <row r="37" spans="1:13" x14ac:dyDescent="0.35">
      <c r="A37" s="268"/>
      <c r="B37" s="69">
        <v>2015</v>
      </c>
      <c r="C37" s="70">
        <v>3887.3367819635478</v>
      </c>
      <c r="D37" s="71">
        <v>1097.0538461538463</v>
      </c>
      <c r="E37" s="72">
        <v>136</v>
      </c>
      <c r="F37" s="71">
        <v>115</v>
      </c>
      <c r="G37" s="71">
        <v>40</v>
      </c>
      <c r="H37" s="72">
        <v>2779</v>
      </c>
      <c r="I37" s="71">
        <v>8054.390628117394</v>
      </c>
      <c r="J37" s="73">
        <v>48.263574011335983</v>
      </c>
      <c r="K37" s="74">
        <v>51.736425988664017</v>
      </c>
      <c r="L37" s="59"/>
      <c r="M37" s="59"/>
    </row>
    <row r="38" spans="1:13" x14ac:dyDescent="0.35">
      <c r="A38" s="268"/>
      <c r="B38" s="69">
        <v>2016</v>
      </c>
      <c r="C38" s="70">
        <v>3711.7494955450252</v>
      </c>
      <c r="D38" s="71">
        <v>891.49586776859496</v>
      </c>
      <c r="E38" s="72">
        <v>97</v>
      </c>
      <c r="F38" s="71">
        <v>247</v>
      </c>
      <c r="G38" s="71">
        <v>17</v>
      </c>
      <c r="H38" s="72">
        <v>2650</v>
      </c>
      <c r="I38" s="71">
        <v>7614.2453633136201</v>
      </c>
      <c r="J38" s="73">
        <v>48.747437447034415</v>
      </c>
      <c r="K38" s="74">
        <v>51.252562552965585</v>
      </c>
      <c r="L38" s="59"/>
      <c r="M38" s="59"/>
    </row>
    <row r="39" spans="1:13" x14ac:dyDescent="0.35">
      <c r="A39" s="268"/>
      <c r="B39" s="69">
        <v>2017</v>
      </c>
      <c r="C39" s="70">
        <v>3676.3630538151233</v>
      </c>
      <c r="D39" s="71">
        <v>834.51968503937007</v>
      </c>
      <c r="E39" s="72">
        <v>98</v>
      </c>
      <c r="F39" s="71">
        <v>243</v>
      </c>
      <c r="G39" s="71">
        <v>10</v>
      </c>
      <c r="H39" s="72">
        <v>1823</v>
      </c>
      <c r="I39" s="71">
        <v>6684.8827388544933</v>
      </c>
      <c r="J39" s="73">
        <v>54.995176391756672</v>
      </c>
      <c r="K39" s="74">
        <v>45</v>
      </c>
      <c r="L39" s="59"/>
      <c r="M39" s="59"/>
    </row>
    <row r="40" spans="1:13" x14ac:dyDescent="0.35">
      <c r="A40" s="268"/>
      <c r="B40" s="69">
        <v>2018</v>
      </c>
      <c r="C40" s="70">
        <v>3617.9643690419666</v>
      </c>
      <c r="D40" s="71">
        <v>896.86725663716811</v>
      </c>
      <c r="E40" s="72">
        <v>68</v>
      </c>
      <c r="F40" s="71">
        <v>318</v>
      </c>
      <c r="G40" s="71">
        <v>5</v>
      </c>
      <c r="H40" s="72">
        <v>2355</v>
      </c>
      <c r="I40" s="71">
        <v>7260.831625679135</v>
      </c>
      <c r="J40" s="73">
        <v>49.828512153434822</v>
      </c>
      <c r="K40" s="74">
        <v>50.171487846565178</v>
      </c>
      <c r="L40" s="59"/>
      <c r="M40" s="59"/>
    </row>
    <row r="41" spans="1:13" x14ac:dyDescent="0.35">
      <c r="A41" s="268"/>
      <c r="B41" s="69">
        <v>2019</v>
      </c>
      <c r="C41" s="70">
        <v>3329.6636243889097</v>
      </c>
      <c r="D41" s="71">
        <v>949.5545454545454</v>
      </c>
      <c r="E41" s="72">
        <v>84</v>
      </c>
      <c r="F41" s="71">
        <v>267</v>
      </c>
      <c r="G41" s="71">
        <v>22</v>
      </c>
      <c r="H41" s="72">
        <v>2218</v>
      </c>
      <c r="I41" s="71">
        <v>6870.2181698434551</v>
      </c>
      <c r="J41" s="73">
        <v>48.465180319954513</v>
      </c>
      <c r="K41" s="74">
        <v>51.534819680045487</v>
      </c>
      <c r="L41" s="59"/>
      <c r="M41" s="59"/>
    </row>
    <row r="42" spans="1:13" ht="15" thickBot="1" x14ac:dyDescent="0.4">
      <c r="A42" s="268"/>
      <c r="B42" s="75">
        <v>2020</v>
      </c>
      <c r="C42" s="70">
        <v>2776.5335900749551</v>
      </c>
      <c r="D42" s="71">
        <v>483.99999999999994</v>
      </c>
      <c r="E42" s="72">
        <v>81</v>
      </c>
      <c r="F42" s="71">
        <v>192</v>
      </c>
      <c r="G42" s="71">
        <v>25</v>
      </c>
      <c r="H42" s="72">
        <v>1915</v>
      </c>
      <c r="I42" s="71">
        <v>5473.5335900749551</v>
      </c>
      <c r="J42" s="73">
        <v>50.726528747527666</v>
      </c>
      <c r="K42" s="74">
        <v>49.273471252472334</v>
      </c>
      <c r="L42" s="59">
        <v>49.273471252472334</v>
      </c>
      <c r="M42" s="59"/>
    </row>
    <row r="43" spans="1:13" ht="15" thickBot="1" x14ac:dyDescent="0.4">
      <c r="A43" s="268"/>
      <c r="B43" s="76" t="s">
        <v>109</v>
      </c>
      <c r="C43" s="77">
        <f>C42/C24</f>
        <v>0.50590508633443354</v>
      </c>
      <c r="D43" s="77">
        <f t="shared" ref="D43:I43" si="7">D42/D24</f>
        <v>0.46899224806201545</v>
      </c>
      <c r="E43" s="77">
        <f t="shared" si="7"/>
        <v>1.1571428571428573</v>
      </c>
      <c r="F43" s="77"/>
      <c r="G43" s="77">
        <f t="shared" si="7"/>
        <v>2.0833333333333335</v>
      </c>
      <c r="H43" s="77">
        <f t="shared" si="7"/>
        <v>0.76224662071936056</v>
      </c>
      <c r="I43" s="77">
        <f t="shared" si="7"/>
        <v>0.60052634889379275</v>
      </c>
      <c r="J43" s="80"/>
      <c r="K43" s="81"/>
    </row>
    <row r="44" spans="1:13" x14ac:dyDescent="0.35">
      <c r="A44" s="265" t="s">
        <v>57</v>
      </c>
      <c r="B44" s="52">
        <v>2002</v>
      </c>
      <c r="C44" s="53">
        <v>5329.12</v>
      </c>
      <c r="D44" s="54">
        <v>791</v>
      </c>
      <c r="E44" s="55">
        <v>441</v>
      </c>
      <c r="F44" s="54"/>
      <c r="G44" s="54">
        <v>19</v>
      </c>
      <c r="H44" s="55">
        <v>1416.8092643051771</v>
      </c>
      <c r="I44" s="56">
        <f t="shared" si="4"/>
        <v>7996.9292643051767</v>
      </c>
      <c r="J44" s="57">
        <f t="shared" ref="J44" si="8">(C44/I44)*100</f>
        <v>66.639579066766046</v>
      </c>
      <c r="K44" s="58">
        <f t="shared" ref="K44" si="9">((I44-C44)/I44)*100</f>
        <v>33.360420933233961</v>
      </c>
      <c r="L44" s="59"/>
      <c r="M44" s="59"/>
    </row>
    <row r="45" spans="1:13" x14ac:dyDescent="0.35">
      <c r="A45" s="266"/>
      <c r="B45" s="60">
        <v>2003</v>
      </c>
      <c r="C45" s="61"/>
      <c r="D45" s="56"/>
      <c r="E45" s="62"/>
      <c r="F45" s="56"/>
      <c r="G45" s="56"/>
      <c r="H45" s="62"/>
      <c r="I45" s="56"/>
      <c r="J45" s="57"/>
      <c r="K45" s="58"/>
      <c r="L45" s="59"/>
      <c r="M45" s="59"/>
    </row>
    <row r="46" spans="1:13" x14ac:dyDescent="0.35">
      <c r="A46" s="266"/>
      <c r="B46" s="60">
        <v>2004</v>
      </c>
      <c r="C46" s="61"/>
      <c r="D46" s="56"/>
      <c r="E46" s="62"/>
      <c r="F46" s="56"/>
      <c r="G46" s="56"/>
      <c r="H46" s="62"/>
      <c r="I46" s="56"/>
      <c r="J46" s="57"/>
      <c r="K46" s="58"/>
      <c r="L46" s="59"/>
      <c r="M46" s="59"/>
    </row>
    <row r="47" spans="1:13" x14ac:dyDescent="0.35">
      <c r="A47" s="267"/>
      <c r="B47" s="63">
        <v>2005</v>
      </c>
      <c r="C47" s="64">
        <v>4678.6000000000004</v>
      </c>
      <c r="D47" s="65">
        <v>667</v>
      </c>
      <c r="E47" s="66">
        <v>379</v>
      </c>
      <c r="F47" s="65"/>
      <c r="G47" s="65">
        <v>13</v>
      </c>
      <c r="H47" s="66">
        <v>1495.7438692098094</v>
      </c>
      <c r="I47" s="65">
        <f t="shared" si="4"/>
        <v>7233.3438692098098</v>
      </c>
      <c r="J47" s="67">
        <f t="shared" ref="J47:J55" si="10">(C47/I47)*100</f>
        <v>64.681011778181968</v>
      </c>
      <c r="K47" s="68">
        <f t="shared" ref="K47:K55" si="11">((I47-C47)/I47)*100</f>
        <v>35.318988221818032</v>
      </c>
      <c r="L47" s="59"/>
      <c r="M47" s="59"/>
    </row>
    <row r="48" spans="1:13" x14ac:dyDescent="0.35">
      <c r="A48" s="267"/>
      <c r="B48" s="63">
        <v>2006</v>
      </c>
      <c r="C48" s="64"/>
      <c r="D48" s="65"/>
      <c r="E48" s="66"/>
      <c r="F48" s="65"/>
      <c r="G48" s="65"/>
      <c r="H48" s="66"/>
      <c r="I48" s="65"/>
      <c r="J48" s="67"/>
      <c r="K48" s="68"/>
      <c r="L48" s="59"/>
      <c r="M48" s="59"/>
    </row>
    <row r="49" spans="1:13" x14ac:dyDescent="0.35">
      <c r="A49" s="267"/>
      <c r="B49" s="63">
        <v>2007</v>
      </c>
      <c r="C49" s="64"/>
      <c r="D49" s="65"/>
      <c r="E49" s="66"/>
      <c r="F49" s="65"/>
      <c r="G49" s="65"/>
      <c r="H49" s="66"/>
      <c r="I49" s="65"/>
      <c r="J49" s="67"/>
      <c r="K49" s="68"/>
      <c r="L49" s="59"/>
      <c r="M49" s="59"/>
    </row>
    <row r="50" spans="1:13" x14ac:dyDescent="0.35">
      <c r="A50" s="267"/>
      <c r="B50" s="63">
        <v>2008</v>
      </c>
      <c r="C50" s="64">
        <v>4243.75</v>
      </c>
      <c r="D50" s="65">
        <v>1142.0471740526655</v>
      </c>
      <c r="E50" s="66">
        <v>510</v>
      </c>
      <c r="F50" s="65"/>
      <c r="G50" s="65">
        <v>13</v>
      </c>
      <c r="H50" s="66">
        <v>1106.4223433242507</v>
      </c>
      <c r="I50" s="65">
        <f t="shared" si="4"/>
        <v>7015.219517376916</v>
      </c>
      <c r="J50" s="67">
        <f t="shared" si="10"/>
        <v>60.493474074305155</v>
      </c>
      <c r="K50" s="68">
        <f t="shared" si="11"/>
        <v>39.506525925694838</v>
      </c>
      <c r="L50" s="59"/>
      <c r="M50" s="59"/>
    </row>
    <row r="51" spans="1:13" x14ac:dyDescent="0.35">
      <c r="A51" s="267"/>
      <c r="B51" s="63">
        <v>2009</v>
      </c>
      <c r="C51" s="64">
        <v>4611.42</v>
      </c>
      <c r="D51" s="65">
        <v>1415.6502732240438</v>
      </c>
      <c r="E51" s="66">
        <v>574</v>
      </c>
      <c r="F51" s="65"/>
      <c r="G51" s="65">
        <v>22</v>
      </c>
      <c r="H51" s="66">
        <v>1473</v>
      </c>
      <c r="I51" s="65">
        <f t="shared" si="4"/>
        <v>8096.0702732240443</v>
      </c>
      <c r="J51" s="67">
        <f t="shared" si="10"/>
        <v>56.958744728924202</v>
      </c>
      <c r="K51" s="68">
        <f t="shared" si="11"/>
        <v>43.041255271075791</v>
      </c>
      <c r="L51" s="59"/>
      <c r="M51" s="59"/>
    </row>
    <row r="52" spans="1:13" x14ac:dyDescent="0.35">
      <c r="A52" s="267"/>
      <c r="B52" s="63">
        <v>2010</v>
      </c>
      <c r="C52" s="64">
        <v>5134.68</v>
      </c>
      <c r="D52" s="65">
        <v>1177.4502923976609</v>
      </c>
      <c r="E52" s="66">
        <v>546</v>
      </c>
      <c r="F52" s="65"/>
      <c r="G52" s="65">
        <v>29</v>
      </c>
      <c r="H52" s="66">
        <v>1592</v>
      </c>
      <c r="I52" s="65">
        <f t="shared" si="4"/>
        <v>8479.1302923976618</v>
      </c>
      <c r="J52" s="67">
        <f t="shared" si="10"/>
        <v>60.556682382905755</v>
      </c>
      <c r="K52" s="68">
        <f t="shared" si="11"/>
        <v>39.443317617094245</v>
      </c>
      <c r="L52" s="59"/>
      <c r="M52" s="59"/>
    </row>
    <row r="53" spans="1:13" x14ac:dyDescent="0.35">
      <c r="A53" s="268"/>
      <c r="B53" s="69">
        <v>2011</v>
      </c>
      <c r="C53" s="70">
        <v>3911.6</v>
      </c>
      <c r="D53" s="71">
        <v>896.63276836158195</v>
      </c>
      <c r="E53" s="72">
        <v>513</v>
      </c>
      <c r="F53" s="71"/>
      <c r="G53" s="71">
        <v>10</v>
      </c>
      <c r="H53" s="72">
        <v>1143</v>
      </c>
      <c r="I53" s="71">
        <f t="shared" si="4"/>
        <v>6474.2327683615822</v>
      </c>
      <c r="J53" s="73">
        <f t="shared" si="10"/>
        <v>60.417969818992134</v>
      </c>
      <c r="K53" s="74">
        <f t="shared" si="11"/>
        <v>39.582030181007859</v>
      </c>
      <c r="L53" s="59"/>
      <c r="M53" s="59"/>
    </row>
    <row r="54" spans="1:13" x14ac:dyDescent="0.35">
      <c r="A54" s="268"/>
      <c r="B54" s="69">
        <v>2012</v>
      </c>
      <c r="C54" s="70">
        <v>4401.8100000000004</v>
      </c>
      <c r="D54" s="71">
        <v>1093.9011627906978</v>
      </c>
      <c r="E54" s="72">
        <v>553</v>
      </c>
      <c r="F54" s="71"/>
      <c r="G54" s="71">
        <v>23</v>
      </c>
      <c r="H54" s="72">
        <v>1460</v>
      </c>
      <c r="I54" s="71">
        <f t="shared" si="4"/>
        <v>7531.7111627906979</v>
      </c>
      <c r="J54" s="73">
        <f t="shared" si="10"/>
        <v>58.443691013358155</v>
      </c>
      <c r="K54" s="74">
        <f t="shared" si="11"/>
        <v>41.556308986641845</v>
      </c>
      <c r="L54" s="59"/>
      <c r="M54" s="59"/>
    </row>
    <row r="55" spans="1:13" x14ac:dyDescent="0.35">
      <c r="A55" s="268"/>
      <c r="B55" s="69">
        <v>2013</v>
      </c>
      <c r="C55" s="70">
        <v>4071.48</v>
      </c>
      <c r="D55" s="71">
        <v>1190.9863945578231</v>
      </c>
      <c r="E55" s="72">
        <v>477</v>
      </c>
      <c r="F55" s="71">
        <v>122</v>
      </c>
      <c r="G55" s="71">
        <v>20</v>
      </c>
      <c r="H55" s="72">
        <v>1758</v>
      </c>
      <c r="I55" s="71">
        <f t="shared" si="4"/>
        <v>7639.4663945578232</v>
      </c>
      <c r="J55" s="73">
        <f t="shared" si="10"/>
        <v>53.2953453777927</v>
      </c>
      <c r="K55" s="74">
        <f t="shared" si="11"/>
        <v>46.704654622207293</v>
      </c>
      <c r="L55" s="59"/>
      <c r="M55" s="59"/>
    </row>
    <row r="56" spans="1:13" x14ac:dyDescent="0.35">
      <c r="A56" s="268"/>
      <c r="B56" s="69">
        <v>2014</v>
      </c>
      <c r="C56" s="70">
        <v>3820.3199999999997</v>
      </c>
      <c r="D56" s="71">
        <v>1047.5454545454545</v>
      </c>
      <c r="E56" s="72">
        <v>620</v>
      </c>
      <c r="F56" s="71">
        <v>76</v>
      </c>
      <c r="G56" s="71">
        <v>16</v>
      </c>
      <c r="H56" s="72">
        <v>1883</v>
      </c>
      <c r="I56" s="71">
        <v>7462.8654545454538</v>
      </c>
      <c r="J56" s="73">
        <v>51.191060903732811</v>
      </c>
      <c r="K56" s="74">
        <v>48.808939096267189</v>
      </c>
      <c r="L56" s="59"/>
      <c r="M56" s="59"/>
    </row>
    <row r="57" spans="1:13" x14ac:dyDescent="0.35">
      <c r="A57" s="268"/>
      <c r="B57" s="69">
        <v>2015</v>
      </c>
      <c r="C57" s="70">
        <v>3505.0951086555087</v>
      </c>
      <c r="D57" s="71">
        <v>1372.4172185430464</v>
      </c>
      <c r="E57" s="72">
        <v>554</v>
      </c>
      <c r="F57" s="71" t="s">
        <v>72</v>
      </c>
      <c r="G57" s="71">
        <v>31</v>
      </c>
      <c r="H57" s="72">
        <v>1686</v>
      </c>
      <c r="I57" s="71">
        <v>7148.5123271985549</v>
      </c>
      <c r="J57" s="73">
        <v>49.032511216625792</v>
      </c>
      <c r="K57" s="74">
        <v>50.967488783374215</v>
      </c>
      <c r="L57" s="59"/>
      <c r="M57" s="59"/>
    </row>
    <row r="58" spans="1:13" x14ac:dyDescent="0.35">
      <c r="A58" s="268"/>
      <c r="B58" s="69">
        <v>2016</v>
      </c>
      <c r="C58" s="70">
        <v>3183.7742959383554</v>
      </c>
      <c r="D58" s="71">
        <v>961.12179487179492</v>
      </c>
      <c r="E58" s="72">
        <v>560</v>
      </c>
      <c r="F58" s="71">
        <v>197</v>
      </c>
      <c r="G58" s="71">
        <v>31</v>
      </c>
      <c r="H58" s="72">
        <v>1651</v>
      </c>
      <c r="I58" s="71">
        <v>6583.8960908101508</v>
      </c>
      <c r="J58" s="73">
        <v>48.356994886087136</v>
      </c>
      <c r="K58" s="74">
        <v>51.643005113912864</v>
      </c>
      <c r="L58" s="59"/>
      <c r="M58" s="59"/>
    </row>
    <row r="59" spans="1:13" x14ac:dyDescent="0.35">
      <c r="A59" s="268"/>
      <c r="B59" s="69">
        <v>2017</v>
      </c>
      <c r="C59" s="70">
        <v>3440.0201224726379</v>
      </c>
      <c r="D59" s="71">
        <v>913.27659574468089</v>
      </c>
      <c r="E59" s="72">
        <v>552</v>
      </c>
      <c r="F59" s="71">
        <v>220</v>
      </c>
      <c r="G59" s="71">
        <v>42</v>
      </c>
      <c r="H59" s="72">
        <v>1623</v>
      </c>
      <c r="I59" s="71">
        <v>6790.2967182173188</v>
      </c>
      <c r="J59" s="73">
        <v>50.660821834833733</v>
      </c>
      <c r="K59" s="74">
        <v>49</v>
      </c>
      <c r="L59" s="59"/>
      <c r="M59" s="59"/>
    </row>
    <row r="60" spans="1:13" x14ac:dyDescent="0.35">
      <c r="A60" s="268"/>
      <c r="B60" s="69">
        <v>2018</v>
      </c>
      <c r="C60" s="70">
        <v>3389.1953926378965</v>
      </c>
      <c r="D60" s="71">
        <v>663.22314049586805</v>
      </c>
      <c r="E60" s="72">
        <v>488</v>
      </c>
      <c r="F60" s="71">
        <v>303</v>
      </c>
      <c r="G60" s="71">
        <v>28</v>
      </c>
      <c r="H60" s="72">
        <v>1610</v>
      </c>
      <c r="I60" s="71">
        <v>6481.418533133764</v>
      </c>
      <c r="J60" s="73">
        <v>52.290951052025669</v>
      </c>
      <c r="K60" s="74">
        <v>47.709048947974331</v>
      </c>
      <c r="L60" s="59"/>
      <c r="M60" s="59"/>
    </row>
    <row r="61" spans="1:13" x14ac:dyDescent="0.35">
      <c r="A61" s="268"/>
      <c r="B61" s="69">
        <v>2019</v>
      </c>
      <c r="C61" s="70">
        <v>3487.3219281607935</v>
      </c>
      <c r="D61" s="71">
        <v>847.10743801652893</v>
      </c>
      <c r="E61" s="72">
        <v>567</v>
      </c>
      <c r="F61" s="71">
        <v>247</v>
      </c>
      <c r="G61" s="71">
        <v>35</v>
      </c>
      <c r="H61" s="72">
        <v>1869</v>
      </c>
      <c r="I61" s="71">
        <v>7052.4293661773227</v>
      </c>
      <c r="J61" s="73">
        <v>49.448519752436049</v>
      </c>
      <c r="K61" s="74">
        <v>50.551480247563951</v>
      </c>
      <c r="L61" s="59"/>
      <c r="M61" s="59"/>
    </row>
    <row r="62" spans="1:13" ht="15" thickBot="1" x14ac:dyDescent="0.4">
      <c r="A62" s="268"/>
      <c r="B62" s="75">
        <v>2020</v>
      </c>
      <c r="C62" s="70">
        <v>2194.6059330046996</v>
      </c>
      <c r="D62" s="71">
        <v>422.47747747747746</v>
      </c>
      <c r="E62" s="72">
        <v>208</v>
      </c>
      <c r="F62" s="82">
        <v>185</v>
      </c>
      <c r="G62" s="71">
        <v>37</v>
      </c>
      <c r="H62" s="72">
        <v>1192</v>
      </c>
      <c r="I62" s="71">
        <v>4239.083410482177</v>
      </c>
      <c r="J62" s="73">
        <v>51.770765528651694</v>
      </c>
      <c r="K62" s="74">
        <v>48.229234471348306</v>
      </c>
      <c r="L62" s="59">
        <v>50.551480247563951</v>
      </c>
      <c r="M62" s="59"/>
    </row>
    <row r="63" spans="1:13" ht="15" thickBot="1" x14ac:dyDescent="0.4">
      <c r="A63" s="270"/>
      <c r="B63" s="83" t="s">
        <v>109</v>
      </c>
      <c r="C63" s="84">
        <f>C62/C44</f>
        <v>0.41181394545529088</v>
      </c>
      <c r="D63" s="85">
        <f t="shared" ref="D63:I63" si="12">D62/D44</f>
        <v>0.53410553410553407</v>
      </c>
      <c r="E63" s="86">
        <f t="shared" si="12"/>
        <v>0.47165532879818595</v>
      </c>
      <c r="F63" s="85"/>
      <c r="G63" s="85">
        <f t="shared" si="12"/>
        <v>1.9473684210526316</v>
      </c>
      <c r="H63" s="85">
        <f t="shared" si="12"/>
        <v>0.8413270791143318</v>
      </c>
      <c r="I63" s="85">
        <f t="shared" si="12"/>
        <v>0.53008889667232728</v>
      </c>
      <c r="J63" s="87"/>
      <c r="K63" s="88"/>
    </row>
    <row r="64" spans="1:13" ht="7.5" customHeight="1" thickTop="1" x14ac:dyDescent="0.35"/>
    <row r="65" spans="1:9" x14ac:dyDescent="0.35">
      <c r="A65" s="271" t="s">
        <v>110</v>
      </c>
      <c r="B65" s="47"/>
      <c r="D65" s="89"/>
      <c r="E65" s="89"/>
      <c r="F65" s="90"/>
      <c r="G65" s="89"/>
      <c r="H65" s="90"/>
    </row>
    <row r="66" spans="1:9" x14ac:dyDescent="0.35">
      <c r="A66" s="27" t="s">
        <v>111</v>
      </c>
      <c r="B66" s="47"/>
      <c r="D66" s="89"/>
      <c r="E66" s="89"/>
      <c r="F66" s="90"/>
      <c r="G66" s="89"/>
      <c r="H66" s="90"/>
    </row>
    <row r="67" spans="1:9" ht="15" thickBot="1" x14ac:dyDescent="0.4">
      <c r="A67" s="272" t="s">
        <v>112</v>
      </c>
      <c r="B67" s="47"/>
      <c r="D67" s="89"/>
      <c r="E67" s="89"/>
      <c r="F67" s="90"/>
      <c r="G67" s="89"/>
      <c r="H67" s="89"/>
    </row>
    <row r="68" spans="1:9" x14ac:dyDescent="0.35">
      <c r="A68" s="273" t="s">
        <v>91</v>
      </c>
      <c r="B68" s="274"/>
      <c r="C68" s="274"/>
      <c r="D68" s="274"/>
      <c r="E68" s="274"/>
      <c r="F68" s="274"/>
      <c r="G68" s="274"/>
      <c r="H68" s="274"/>
      <c r="I68" s="275"/>
    </row>
    <row r="69" spans="1:9" x14ac:dyDescent="0.35">
      <c r="A69" s="210"/>
      <c r="B69" s="211"/>
      <c r="C69" s="211"/>
      <c r="D69" s="211"/>
      <c r="E69" s="211"/>
      <c r="F69" s="211"/>
      <c r="G69" s="211"/>
      <c r="H69" s="211"/>
      <c r="I69" s="212"/>
    </row>
    <row r="70" spans="1:9" x14ac:dyDescent="0.35">
      <c r="A70" s="210"/>
      <c r="B70" s="211"/>
      <c r="C70" s="211"/>
      <c r="D70" s="211"/>
      <c r="E70" s="211"/>
      <c r="F70" s="211"/>
      <c r="G70" s="211"/>
      <c r="H70" s="211"/>
      <c r="I70" s="212"/>
    </row>
    <row r="71" spans="1:9" x14ac:dyDescent="0.35">
      <c r="A71" s="210"/>
      <c r="B71" s="211"/>
      <c r="C71" s="211"/>
      <c r="D71" s="211"/>
      <c r="E71" s="211"/>
      <c r="F71" s="211"/>
      <c r="G71" s="211"/>
      <c r="H71" s="211"/>
      <c r="I71" s="212"/>
    </row>
    <row r="72" spans="1:9" x14ac:dyDescent="0.35">
      <c r="A72" s="210"/>
      <c r="B72" s="211"/>
      <c r="C72" s="211"/>
      <c r="D72" s="211"/>
      <c r="E72" s="211"/>
      <c r="F72" s="211"/>
      <c r="G72" s="211"/>
      <c r="H72" s="211"/>
      <c r="I72" s="212"/>
    </row>
    <row r="73" spans="1:9" x14ac:dyDescent="0.35">
      <c r="A73" s="204"/>
      <c r="B73" s="205"/>
      <c r="C73" s="205"/>
      <c r="D73" s="205"/>
      <c r="E73" s="205"/>
      <c r="F73" s="205"/>
      <c r="G73" s="205"/>
      <c r="H73" s="205"/>
      <c r="I73" s="206"/>
    </row>
    <row r="74" spans="1:9" ht="15" thickBot="1" x14ac:dyDescent="0.4">
      <c r="A74" s="276"/>
      <c r="B74" s="277"/>
      <c r="C74" s="277"/>
      <c r="D74" s="277"/>
      <c r="E74" s="277"/>
      <c r="F74" s="277"/>
      <c r="G74" s="277"/>
      <c r="H74" s="277"/>
      <c r="I74" s="278"/>
    </row>
    <row r="75" spans="1:9" x14ac:dyDescent="0.35">
      <c r="B75" s="47"/>
      <c r="D75" s="89"/>
      <c r="E75" s="89"/>
      <c r="F75" s="90"/>
      <c r="G75" s="89"/>
      <c r="H75" s="90"/>
    </row>
    <row r="76" spans="1:9" x14ac:dyDescent="0.35">
      <c r="B76" s="47"/>
      <c r="D76" s="89"/>
      <c r="E76" s="89"/>
      <c r="F76" s="90"/>
      <c r="G76" s="89"/>
      <c r="H76" s="89"/>
    </row>
    <row r="77" spans="1:9" x14ac:dyDescent="0.35">
      <c r="B77" s="47"/>
      <c r="D77" s="89"/>
      <c r="E77" s="89"/>
      <c r="F77" s="89"/>
      <c r="G77" s="89"/>
      <c r="H77" s="89"/>
    </row>
    <row r="78" spans="1:9" x14ac:dyDescent="0.35">
      <c r="B78" s="47"/>
      <c r="D78" s="89"/>
      <c r="E78" s="89"/>
      <c r="F78" s="90"/>
      <c r="G78" s="89"/>
      <c r="H78" s="90"/>
    </row>
    <row r="79" spans="1:9" x14ac:dyDescent="0.35">
      <c r="B79" s="47"/>
      <c r="D79" s="89"/>
      <c r="E79" s="89"/>
      <c r="F79" s="90"/>
      <c r="G79" s="89"/>
      <c r="H79" s="90"/>
    </row>
    <row r="88" spans="2:10" x14ac:dyDescent="0.35">
      <c r="B88" s="91"/>
      <c r="C88" s="92"/>
      <c r="D88" s="93"/>
      <c r="E88" s="93"/>
      <c r="F88" s="93"/>
      <c r="G88" s="93"/>
      <c r="H88" s="93"/>
      <c r="I88" s="93"/>
      <c r="J88" s="93"/>
    </row>
    <row r="89" spans="2:10" x14ac:dyDescent="0.35">
      <c r="B89" s="91"/>
      <c r="C89" s="92"/>
      <c r="D89" s="93"/>
      <c r="E89" s="93"/>
      <c r="F89" s="93"/>
      <c r="G89" s="93"/>
      <c r="H89" s="93"/>
      <c r="I89" s="93"/>
      <c r="J89" s="93"/>
    </row>
    <row r="90" spans="2:10" x14ac:dyDescent="0.35">
      <c r="B90" s="91"/>
      <c r="C90" s="92"/>
      <c r="D90" s="93"/>
      <c r="E90" s="93"/>
      <c r="F90" s="93"/>
      <c r="G90" s="93"/>
      <c r="H90" s="93"/>
      <c r="I90" s="93"/>
      <c r="J90" s="93"/>
    </row>
    <row r="91" spans="2:10" x14ac:dyDescent="0.35">
      <c r="B91" s="91"/>
    </row>
    <row r="92" spans="2:10" x14ac:dyDescent="0.35">
      <c r="B92" s="91"/>
    </row>
    <row r="93" spans="2:10" x14ac:dyDescent="0.35">
      <c r="B93" s="91"/>
    </row>
    <row r="94" spans="2:10" x14ac:dyDescent="0.35">
      <c r="B94" s="91"/>
    </row>
    <row r="95" spans="2:10" x14ac:dyDescent="0.35">
      <c r="B95" s="91"/>
    </row>
  </sheetData>
  <mergeCells count="5">
    <mergeCell ref="A2:K2"/>
    <mergeCell ref="A4:A23"/>
    <mergeCell ref="A24:A43"/>
    <mergeCell ref="A44:A63"/>
    <mergeCell ref="A68:I74"/>
  </mergeCells>
  <pageMargins left="0.70866141732283472" right="0.70866141732283472" top="0.74803149606299213" bottom="0.74803149606299213" header="0.31496062992125984" footer="0.31496062992125984"/>
  <pageSetup paperSize="9" scale="53" orientation="landscape" r:id="rId1"/>
  <headerFooter>
    <oddHeader>&amp;C&amp;"Calibri,Regular"&amp;13SRAD Report 2042 Transport Statistics Rochdale 2019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560B-D2FA-436D-A474-D490833BFA23}">
  <sheetPr>
    <pageSetUpPr fitToPage="1"/>
  </sheetPr>
  <dimension ref="A1"/>
  <sheetViews>
    <sheetView zoomScaleNormal="100" workbookViewId="0">
      <selection activeCell="W21" sqref="W21"/>
    </sheetView>
  </sheetViews>
  <sheetFormatPr defaultColWidth="9.1796875" defaultRowHeight="12.5" x14ac:dyDescent="0.25"/>
  <cols>
    <col min="1" max="13" width="9.1796875" style="2"/>
    <col min="14" max="14" width="6.54296875" style="2" customWidth="1"/>
    <col min="15" max="16384" width="9.1796875" style="2"/>
  </cols>
  <sheetData/>
  <pageMargins left="3.937007874015748E-2" right="3.937007874015748E-2" top="0.74803149606299213" bottom="0.74803149606299213" header="0.31496062992125984" footer="0.31496062992125984"/>
  <pageSetup paperSize="9" scale="79" orientation="portrait" r:id="rId1"/>
  <headerFooter>
    <oddHeader>&amp;C&amp;"Calibri,Regular"&amp;13SRAD Report 2042 Transport Statistics Rochdale 2019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F8616-AE3C-4914-9107-C818C817CE20}">
  <sheetPr>
    <pageSetUpPr fitToPage="1"/>
  </sheetPr>
  <dimension ref="A1:U30"/>
  <sheetViews>
    <sheetView topLeftCell="A16" zoomScaleNormal="100" workbookViewId="0">
      <selection activeCell="W21" sqref="W21"/>
    </sheetView>
  </sheetViews>
  <sheetFormatPr defaultColWidth="9.1796875" defaultRowHeight="14.5" x14ac:dyDescent="0.35"/>
  <cols>
    <col min="1" max="1" width="7.1796875" style="104" customWidth="1"/>
    <col min="2" max="2" width="33.26953125" style="102" customWidth="1"/>
    <col min="3" max="4" width="6.453125" style="102" customWidth="1"/>
    <col min="5" max="5" width="6.7265625" style="102" customWidth="1"/>
    <col min="6" max="7" width="8" style="102" customWidth="1"/>
    <col min="8" max="8" width="10.7265625" style="102" customWidth="1"/>
    <col min="9" max="9" width="6.7265625" style="102" customWidth="1"/>
    <col min="10" max="10" width="10.26953125" style="102" customWidth="1"/>
    <col min="11" max="11" width="7" style="102" customWidth="1"/>
    <col min="12" max="12" width="8.26953125" style="102" customWidth="1"/>
    <col min="13" max="13" width="6.81640625" style="102" customWidth="1"/>
    <col min="14" max="14" width="9.7265625" style="102" customWidth="1"/>
    <col min="15" max="15" width="12" style="102" customWidth="1"/>
    <col min="16" max="16384" width="9.1796875" style="102"/>
  </cols>
  <sheetData>
    <row r="1" spans="1:15" ht="15" thickTop="1" x14ac:dyDescent="0.35">
      <c r="A1" s="218" t="s">
        <v>92</v>
      </c>
      <c r="B1" s="219"/>
      <c r="C1" s="219"/>
      <c r="D1" s="219"/>
      <c r="E1" s="219"/>
      <c r="F1" s="219"/>
      <c r="G1" s="219"/>
      <c r="H1" s="219"/>
      <c r="I1" s="219"/>
      <c r="J1" s="219"/>
      <c r="K1" s="219"/>
      <c r="L1" s="219"/>
      <c r="M1" s="219"/>
      <c r="N1" s="220"/>
      <c r="O1" s="221"/>
    </row>
    <row r="2" spans="1:15" ht="29" x14ac:dyDescent="0.35">
      <c r="A2" s="105" t="s">
        <v>5</v>
      </c>
      <c r="B2" s="106" t="s">
        <v>6</v>
      </c>
      <c r="C2" s="107" t="s">
        <v>7</v>
      </c>
      <c r="D2" s="107" t="s">
        <v>8</v>
      </c>
      <c r="E2" s="107" t="s">
        <v>9</v>
      </c>
      <c r="F2" s="107" t="s">
        <v>10</v>
      </c>
      <c r="G2" s="108" t="s">
        <v>11</v>
      </c>
      <c r="H2" s="108" t="s">
        <v>12</v>
      </c>
      <c r="I2" s="108" t="s">
        <v>13</v>
      </c>
      <c r="J2" s="108" t="s">
        <v>14</v>
      </c>
      <c r="K2" s="108" t="s">
        <v>15</v>
      </c>
      <c r="L2" s="108" t="s">
        <v>16</v>
      </c>
      <c r="M2" s="108" t="s">
        <v>17</v>
      </c>
      <c r="N2" s="109" t="s">
        <v>18</v>
      </c>
      <c r="O2" s="110" t="s">
        <v>19</v>
      </c>
    </row>
    <row r="3" spans="1:15" x14ac:dyDescent="0.35">
      <c r="A3" s="111">
        <v>85501</v>
      </c>
      <c r="B3" s="112" t="s">
        <v>20</v>
      </c>
      <c r="C3" s="113">
        <v>294</v>
      </c>
      <c r="D3" s="113">
        <v>26</v>
      </c>
      <c r="E3" s="113">
        <v>7</v>
      </c>
      <c r="F3" s="113">
        <v>0</v>
      </c>
      <c r="G3" s="113">
        <v>1</v>
      </c>
      <c r="H3" s="114">
        <v>1.4183673469387754</v>
      </c>
      <c r="I3" s="113">
        <v>417</v>
      </c>
      <c r="J3" s="113">
        <v>1</v>
      </c>
      <c r="K3" s="113">
        <v>0</v>
      </c>
      <c r="L3" s="113" t="s">
        <v>21</v>
      </c>
      <c r="M3" s="113"/>
      <c r="N3" s="113"/>
      <c r="O3" s="115">
        <f>SUM(I3:N3)</f>
        <v>418</v>
      </c>
    </row>
    <row r="4" spans="1:15" ht="15" customHeight="1" x14ac:dyDescent="0.35">
      <c r="A4" s="111">
        <v>85502</v>
      </c>
      <c r="B4" s="112" t="s">
        <v>22</v>
      </c>
      <c r="C4" s="113">
        <v>117</v>
      </c>
      <c r="D4" s="113">
        <v>7</v>
      </c>
      <c r="E4" s="113">
        <v>1</v>
      </c>
      <c r="F4" s="113">
        <v>0</v>
      </c>
      <c r="G4" s="113">
        <v>0</v>
      </c>
      <c r="H4" s="116">
        <v>1.4001480454936293</v>
      </c>
      <c r="I4" s="113">
        <v>163.81732132275462</v>
      </c>
      <c r="J4" s="113">
        <v>1</v>
      </c>
      <c r="K4" s="113"/>
      <c r="L4" s="113">
        <v>27</v>
      </c>
      <c r="M4" s="113"/>
      <c r="N4" s="113"/>
      <c r="O4" s="115">
        <f t="shared" ref="O4:O22" si="0">SUM(I4:N4)</f>
        <v>191.81732132275462</v>
      </c>
    </row>
    <row r="5" spans="1:15" x14ac:dyDescent="0.35">
      <c r="A5" s="111">
        <v>85503</v>
      </c>
      <c r="B5" s="112" t="s">
        <v>23</v>
      </c>
      <c r="C5" s="113">
        <v>98</v>
      </c>
      <c r="D5" s="113">
        <v>11</v>
      </c>
      <c r="E5" s="113">
        <v>3</v>
      </c>
      <c r="F5" s="113">
        <v>0</v>
      </c>
      <c r="G5" s="113">
        <v>0</v>
      </c>
      <c r="H5" s="116">
        <v>1.4001480454936293</v>
      </c>
      <c r="I5" s="117">
        <v>137.21450845837566</v>
      </c>
      <c r="J5" s="117">
        <v>4</v>
      </c>
      <c r="K5" s="117">
        <v>0</v>
      </c>
      <c r="L5" s="106">
        <v>223</v>
      </c>
      <c r="M5" s="106"/>
      <c r="N5" s="118"/>
      <c r="O5" s="115">
        <f t="shared" si="0"/>
        <v>364.21450845837569</v>
      </c>
    </row>
    <row r="6" spans="1:15" x14ac:dyDescent="0.35">
      <c r="A6" s="111">
        <v>85504</v>
      </c>
      <c r="B6" s="112" t="s">
        <v>24</v>
      </c>
      <c r="C6" s="113">
        <v>68</v>
      </c>
      <c r="D6" s="113">
        <v>3</v>
      </c>
      <c r="E6" s="113">
        <v>1</v>
      </c>
      <c r="F6" s="113">
        <v>0</v>
      </c>
      <c r="G6" s="113">
        <v>0</v>
      </c>
      <c r="H6" s="116">
        <v>1.4001480454936293</v>
      </c>
      <c r="I6" s="117">
        <v>95.210067093566792</v>
      </c>
      <c r="J6" s="117">
        <v>1</v>
      </c>
      <c r="K6" s="117">
        <v>0</v>
      </c>
      <c r="L6" s="106">
        <v>11</v>
      </c>
      <c r="M6" s="106"/>
      <c r="N6" s="118"/>
      <c r="O6" s="115">
        <f t="shared" si="0"/>
        <v>107.21006709356679</v>
      </c>
    </row>
    <row r="7" spans="1:15" x14ac:dyDescent="0.35">
      <c r="A7" s="111">
        <v>85505</v>
      </c>
      <c r="B7" s="122" t="s">
        <v>25</v>
      </c>
      <c r="C7" s="222" t="s">
        <v>26</v>
      </c>
      <c r="D7" s="223"/>
      <c r="E7" s="223"/>
      <c r="F7" s="223"/>
      <c r="G7" s="223"/>
      <c r="H7" s="224"/>
      <c r="I7" s="225"/>
      <c r="J7" s="119">
        <v>4</v>
      </c>
      <c r="K7" s="119"/>
      <c r="L7" s="120">
        <v>108</v>
      </c>
      <c r="M7" s="120"/>
      <c r="N7" s="121"/>
      <c r="O7" s="115">
        <f t="shared" si="0"/>
        <v>112</v>
      </c>
    </row>
    <row r="8" spans="1:15" x14ac:dyDescent="0.35">
      <c r="A8" s="111">
        <v>85506</v>
      </c>
      <c r="B8" s="129" t="s">
        <v>27</v>
      </c>
      <c r="C8" s="123">
        <v>252</v>
      </c>
      <c r="D8" s="123">
        <v>40</v>
      </c>
      <c r="E8" s="123">
        <v>3</v>
      </c>
      <c r="F8" s="123">
        <v>1</v>
      </c>
      <c r="G8" s="123">
        <v>0</v>
      </c>
      <c r="H8" s="124">
        <v>1.4738955823293172</v>
      </c>
      <c r="I8" s="123">
        <v>371.42168674698792</v>
      </c>
      <c r="J8" s="123">
        <v>0</v>
      </c>
      <c r="K8" s="123">
        <v>5.906779661016949</v>
      </c>
      <c r="L8" s="125">
        <v>33</v>
      </c>
      <c r="M8" s="125"/>
      <c r="N8" s="126"/>
      <c r="O8" s="130">
        <f t="shared" si="0"/>
        <v>410.32846640800489</v>
      </c>
    </row>
    <row r="9" spans="1:15" x14ac:dyDescent="0.35">
      <c r="A9" s="111">
        <v>85507</v>
      </c>
      <c r="B9" s="129" t="s">
        <v>28</v>
      </c>
      <c r="C9" s="123">
        <v>200</v>
      </c>
      <c r="D9" s="123">
        <v>25</v>
      </c>
      <c r="E9" s="123">
        <v>8</v>
      </c>
      <c r="F9" s="123">
        <v>13</v>
      </c>
      <c r="G9" s="123">
        <v>2</v>
      </c>
      <c r="H9" s="124">
        <v>1.4512820512820512</v>
      </c>
      <c r="I9" s="123">
        <v>290.25641025641022</v>
      </c>
      <c r="J9" s="123">
        <v>8</v>
      </c>
      <c r="K9" s="123">
        <v>83</v>
      </c>
      <c r="L9" s="125">
        <v>261</v>
      </c>
      <c r="M9" s="125"/>
      <c r="N9" s="126"/>
      <c r="O9" s="130">
        <f t="shared" si="0"/>
        <v>642.25641025641016</v>
      </c>
    </row>
    <row r="10" spans="1:15" x14ac:dyDescent="0.35">
      <c r="A10" s="111">
        <v>85508</v>
      </c>
      <c r="B10" s="129" t="s">
        <v>29</v>
      </c>
      <c r="C10" s="123">
        <v>165</v>
      </c>
      <c r="D10" s="123">
        <v>18</v>
      </c>
      <c r="E10" s="123">
        <v>13</v>
      </c>
      <c r="F10" s="123">
        <v>12</v>
      </c>
      <c r="G10" s="123">
        <v>1</v>
      </c>
      <c r="H10" s="124">
        <v>1.4431137724550898</v>
      </c>
      <c r="I10" s="123">
        <v>238.11377245508982</v>
      </c>
      <c r="J10" s="123">
        <v>3</v>
      </c>
      <c r="K10" s="123">
        <v>111</v>
      </c>
      <c r="L10" s="125">
        <v>123</v>
      </c>
      <c r="M10" s="125"/>
      <c r="N10" s="126"/>
      <c r="O10" s="130">
        <f t="shared" si="0"/>
        <v>475.11377245508982</v>
      </c>
    </row>
    <row r="11" spans="1:15" x14ac:dyDescent="0.35">
      <c r="A11" s="111">
        <v>85509</v>
      </c>
      <c r="B11" s="129" t="s">
        <v>30</v>
      </c>
      <c r="C11" s="123">
        <v>197</v>
      </c>
      <c r="D11" s="123">
        <v>16</v>
      </c>
      <c r="E11" s="123">
        <v>5</v>
      </c>
      <c r="F11" s="123">
        <v>1</v>
      </c>
      <c r="G11" s="123">
        <v>0</v>
      </c>
      <c r="H11" s="124">
        <v>1.1907216494845361</v>
      </c>
      <c r="I11" s="123">
        <v>234.5721649484536</v>
      </c>
      <c r="J11" s="123">
        <v>1</v>
      </c>
      <c r="K11" s="123">
        <v>5.906779661016949</v>
      </c>
      <c r="L11" s="125">
        <v>14</v>
      </c>
      <c r="M11" s="125"/>
      <c r="N11" s="126"/>
      <c r="O11" s="130">
        <f t="shared" si="0"/>
        <v>255.47894460947055</v>
      </c>
    </row>
    <row r="12" spans="1:15" x14ac:dyDescent="0.35">
      <c r="A12" s="111">
        <v>85510</v>
      </c>
      <c r="B12" s="129" t="s">
        <v>31</v>
      </c>
      <c r="C12" s="123">
        <v>57</v>
      </c>
      <c r="D12" s="123">
        <v>4</v>
      </c>
      <c r="E12" s="123">
        <v>0</v>
      </c>
      <c r="F12" s="123">
        <v>0</v>
      </c>
      <c r="G12" s="123">
        <v>0</v>
      </c>
      <c r="H12" s="127">
        <v>1.4001480454936293</v>
      </c>
      <c r="I12" s="123">
        <v>79.80843859313687</v>
      </c>
      <c r="J12" s="123">
        <v>0</v>
      </c>
      <c r="K12" s="123">
        <v>0</v>
      </c>
      <c r="L12" s="125">
        <v>37</v>
      </c>
      <c r="M12" s="125"/>
      <c r="N12" s="126"/>
      <c r="O12" s="130">
        <f t="shared" si="0"/>
        <v>116.80843859313687</v>
      </c>
    </row>
    <row r="13" spans="1:15" x14ac:dyDescent="0.35">
      <c r="A13" s="111">
        <v>85511</v>
      </c>
      <c r="B13" s="129" t="s">
        <v>32</v>
      </c>
      <c r="C13" s="123"/>
      <c r="D13" s="123"/>
      <c r="E13" s="123"/>
      <c r="F13" s="123"/>
      <c r="G13" s="123"/>
      <c r="H13" s="124"/>
      <c r="I13" s="123"/>
      <c r="J13" s="123">
        <v>0</v>
      </c>
      <c r="K13" s="123"/>
      <c r="L13" s="125" t="s">
        <v>21</v>
      </c>
      <c r="M13" s="125">
        <v>113</v>
      </c>
      <c r="N13" s="126"/>
      <c r="O13" s="130">
        <f t="shared" si="0"/>
        <v>113</v>
      </c>
    </row>
    <row r="14" spans="1:15" x14ac:dyDescent="0.35">
      <c r="A14" s="105">
        <v>85512</v>
      </c>
      <c r="B14" s="125" t="s">
        <v>33</v>
      </c>
      <c r="C14" s="123"/>
      <c r="D14" s="123"/>
      <c r="E14" s="123"/>
      <c r="F14" s="123"/>
      <c r="G14" s="123"/>
      <c r="H14" s="124"/>
      <c r="I14" s="123"/>
      <c r="J14" s="123">
        <v>3</v>
      </c>
      <c r="K14" s="123"/>
      <c r="L14" s="125">
        <v>183</v>
      </c>
      <c r="M14" s="125"/>
      <c r="N14" s="126"/>
      <c r="O14" s="130">
        <f t="shared" si="0"/>
        <v>186</v>
      </c>
    </row>
    <row r="15" spans="1:15" x14ac:dyDescent="0.35">
      <c r="A15" s="105">
        <v>85513</v>
      </c>
      <c r="B15" s="125" t="s">
        <v>34</v>
      </c>
      <c r="C15" s="123"/>
      <c r="D15" s="123"/>
      <c r="E15" s="123"/>
      <c r="F15" s="123"/>
      <c r="G15" s="123"/>
      <c r="H15" s="124"/>
      <c r="I15" s="123"/>
      <c r="J15" s="123">
        <v>0</v>
      </c>
      <c r="K15" s="123"/>
      <c r="L15" s="125">
        <v>202</v>
      </c>
      <c r="M15" s="125"/>
      <c r="N15" s="126"/>
      <c r="O15" s="130">
        <f t="shared" si="0"/>
        <v>202</v>
      </c>
    </row>
    <row r="16" spans="1:15" x14ac:dyDescent="0.35">
      <c r="A16" s="105">
        <v>85514</v>
      </c>
      <c r="B16" s="125" t="s">
        <v>35</v>
      </c>
      <c r="C16" s="123"/>
      <c r="D16" s="123"/>
      <c r="E16" s="123"/>
      <c r="F16" s="123"/>
      <c r="G16" s="123"/>
      <c r="H16" s="124"/>
      <c r="I16" s="123"/>
      <c r="J16" s="123">
        <v>1</v>
      </c>
      <c r="K16" s="123"/>
      <c r="L16" s="125">
        <v>118</v>
      </c>
      <c r="M16" s="125"/>
      <c r="N16" s="126"/>
      <c r="O16" s="130">
        <f t="shared" si="0"/>
        <v>119</v>
      </c>
    </row>
    <row r="17" spans="1:21" x14ac:dyDescent="0.35">
      <c r="A17" s="105">
        <v>85516</v>
      </c>
      <c r="B17" s="125" t="s">
        <v>36</v>
      </c>
      <c r="C17" s="123"/>
      <c r="D17" s="123"/>
      <c r="E17" s="123"/>
      <c r="F17" s="123"/>
      <c r="G17" s="123"/>
      <c r="H17" s="123"/>
      <c r="I17" s="123"/>
      <c r="J17" s="123">
        <v>0</v>
      </c>
      <c r="K17" s="123"/>
      <c r="L17" s="123" t="s">
        <v>21</v>
      </c>
      <c r="M17" s="123"/>
      <c r="N17" s="128">
        <v>223</v>
      </c>
      <c r="O17" s="130">
        <f t="shared" si="0"/>
        <v>223</v>
      </c>
    </row>
    <row r="18" spans="1:21" x14ac:dyDescent="0.35">
      <c r="A18" s="105">
        <v>85517</v>
      </c>
      <c r="B18" s="125" t="s">
        <v>37</v>
      </c>
      <c r="C18" s="123">
        <v>0</v>
      </c>
      <c r="D18" s="123">
        <v>0</v>
      </c>
      <c r="E18" s="123">
        <v>0</v>
      </c>
      <c r="F18" s="123">
        <v>93</v>
      </c>
      <c r="G18" s="123">
        <v>0</v>
      </c>
      <c r="H18" s="127">
        <v>1.4001480454936293</v>
      </c>
      <c r="I18" s="123">
        <v>0</v>
      </c>
      <c r="J18" s="123">
        <v>0</v>
      </c>
      <c r="K18" s="123">
        <v>502.99999999999994</v>
      </c>
      <c r="L18" s="123">
        <v>27</v>
      </c>
      <c r="M18" s="123"/>
      <c r="N18" s="128"/>
      <c r="O18" s="130">
        <f>SUM(I18:N18)</f>
        <v>530</v>
      </c>
    </row>
    <row r="19" spans="1:21" x14ac:dyDescent="0.35">
      <c r="A19" s="105">
        <v>85518</v>
      </c>
      <c r="B19" s="125" t="s">
        <v>38</v>
      </c>
      <c r="C19" s="123"/>
      <c r="D19" s="123"/>
      <c r="E19" s="123"/>
      <c r="F19" s="123"/>
      <c r="G19" s="123"/>
      <c r="H19" s="123"/>
      <c r="I19" s="123"/>
      <c r="J19" s="123">
        <v>0</v>
      </c>
      <c r="K19" s="123"/>
      <c r="L19" s="123">
        <v>59</v>
      </c>
      <c r="M19" s="123"/>
      <c r="N19" s="128"/>
      <c r="O19" s="130">
        <f t="shared" si="0"/>
        <v>59</v>
      </c>
    </row>
    <row r="20" spans="1:21" x14ac:dyDescent="0.35">
      <c r="A20" s="105">
        <v>85519</v>
      </c>
      <c r="B20" s="125" t="s">
        <v>39</v>
      </c>
      <c r="C20" s="123"/>
      <c r="D20" s="123"/>
      <c r="E20" s="123"/>
      <c r="F20" s="123"/>
      <c r="G20" s="123"/>
      <c r="H20" s="123"/>
      <c r="I20" s="123"/>
      <c r="J20" s="123">
        <v>0</v>
      </c>
      <c r="K20" s="123"/>
      <c r="L20" s="123">
        <v>3</v>
      </c>
      <c r="M20" s="123"/>
      <c r="N20" s="128"/>
      <c r="O20" s="130">
        <f t="shared" si="0"/>
        <v>3</v>
      </c>
    </row>
    <row r="21" spans="1:21" x14ac:dyDescent="0.35">
      <c r="A21" s="105">
        <v>85520</v>
      </c>
      <c r="B21" s="125" t="s">
        <v>40</v>
      </c>
      <c r="C21" s="123"/>
      <c r="D21" s="123"/>
      <c r="E21" s="123"/>
      <c r="F21" s="123"/>
      <c r="G21" s="123"/>
      <c r="H21" s="123"/>
      <c r="I21" s="123"/>
      <c r="J21" s="123">
        <v>1</v>
      </c>
      <c r="K21" s="123"/>
      <c r="L21" s="123">
        <v>74</v>
      </c>
      <c r="M21" s="123"/>
      <c r="N21" s="128"/>
      <c r="O21" s="130">
        <f t="shared" si="0"/>
        <v>75</v>
      </c>
    </row>
    <row r="22" spans="1:21" x14ac:dyDescent="0.35">
      <c r="A22" s="105"/>
      <c r="B22" s="131" t="s">
        <v>41</v>
      </c>
      <c r="C22" s="132">
        <f>SUM(C3:C21)</f>
        <v>1448</v>
      </c>
      <c r="D22" s="132">
        <f t="shared" ref="D22:N22" si="1">SUM(D3:D21)</f>
        <v>150</v>
      </c>
      <c r="E22" s="132">
        <f t="shared" si="1"/>
        <v>41</v>
      </c>
      <c r="F22" s="132">
        <f t="shared" si="1"/>
        <v>120</v>
      </c>
      <c r="G22" s="132">
        <f t="shared" si="1"/>
        <v>4</v>
      </c>
      <c r="H22" s="132"/>
      <c r="I22" s="132">
        <f t="shared" si="1"/>
        <v>2027.4143698747755</v>
      </c>
      <c r="J22" s="132">
        <f t="shared" si="1"/>
        <v>28</v>
      </c>
      <c r="K22" s="132">
        <f t="shared" si="1"/>
        <v>708.81355932203383</v>
      </c>
      <c r="L22" s="132">
        <f t="shared" si="1"/>
        <v>1503</v>
      </c>
      <c r="M22" s="132">
        <f t="shared" si="1"/>
        <v>113</v>
      </c>
      <c r="N22" s="132">
        <f t="shared" si="1"/>
        <v>223</v>
      </c>
      <c r="O22" s="133">
        <f t="shared" si="0"/>
        <v>4603.2279291968098</v>
      </c>
    </row>
    <row r="23" spans="1:21" ht="15.75" customHeight="1" thickBot="1" x14ac:dyDescent="0.4">
      <c r="A23" s="134"/>
      <c r="B23" s="135"/>
      <c r="C23" s="136"/>
      <c r="D23" s="226" t="s">
        <v>42</v>
      </c>
      <c r="E23" s="227"/>
      <c r="F23" s="227"/>
      <c r="G23" s="228"/>
      <c r="H23" s="137">
        <v>1.4001480454936293</v>
      </c>
      <c r="I23" s="138">
        <f t="shared" ref="I23:O23" si="2">(I22/$O$22)</f>
        <v>0.44043319189465535</v>
      </c>
      <c r="J23" s="138">
        <f t="shared" si="2"/>
        <v>6.082688155067211E-3</v>
      </c>
      <c r="K23" s="138">
        <f t="shared" si="2"/>
        <v>0.15398185147997018</v>
      </c>
      <c r="L23" s="138">
        <f t="shared" si="2"/>
        <v>0.32651001060950063</v>
      </c>
      <c r="M23" s="138">
        <f t="shared" si="2"/>
        <v>2.4547991482949814E-2</v>
      </c>
      <c r="N23" s="138">
        <f t="shared" si="2"/>
        <v>4.8444266377856711E-2</v>
      </c>
      <c r="O23" s="139">
        <f t="shared" si="2"/>
        <v>1</v>
      </c>
      <c r="Q23" s="103"/>
    </row>
    <row r="24" spans="1:21" s="141" customFormat="1" ht="16" thickTop="1" x14ac:dyDescent="0.35">
      <c r="A24" s="142" t="s">
        <v>93</v>
      </c>
      <c r="B24" s="143"/>
      <c r="C24" s="143"/>
      <c r="D24" s="143"/>
      <c r="E24" s="143"/>
      <c r="F24" s="143"/>
      <c r="G24" s="143"/>
      <c r="H24" s="143"/>
      <c r="I24" s="143"/>
      <c r="J24" s="143"/>
      <c r="K24" s="144"/>
      <c r="L24" s="143"/>
      <c r="M24" s="143"/>
      <c r="N24" s="143"/>
      <c r="O24" s="143"/>
      <c r="P24" s="143"/>
      <c r="Q24" s="143"/>
      <c r="S24" s="140"/>
      <c r="T24" s="140"/>
      <c r="U24" s="140"/>
    </row>
    <row r="25" spans="1:21" s="141" customFormat="1" ht="15.5" x14ac:dyDescent="0.35">
      <c r="A25" s="229" t="s">
        <v>97</v>
      </c>
      <c r="B25" s="230"/>
      <c r="C25" s="230"/>
      <c r="D25" s="230"/>
      <c r="E25" s="230"/>
      <c r="F25" s="230"/>
      <c r="G25" s="230"/>
      <c r="H25" s="230"/>
      <c r="I25" s="230"/>
      <c r="J25" s="230"/>
      <c r="K25" s="230"/>
      <c r="L25" s="230"/>
      <c r="M25" s="230"/>
      <c r="N25" s="230"/>
      <c r="O25" s="230"/>
      <c r="P25" s="230"/>
      <c r="Q25" s="230"/>
      <c r="S25" s="140"/>
      <c r="T25" s="140"/>
      <c r="U25" s="140"/>
    </row>
    <row r="26" spans="1:21" s="141" customFormat="1" ht="15.5" x14ac:dyDescent="0.35">
      <c r="A26" s="230"/>
      <c r="B26" s="230"/>
      <c r="C26" s="230"/>
      <c r="D26" s="230"/>
      <c r="E26" s="230"/>
      <c r="F26" s="230"/>
      <c r="G26" s="230"/>
      <c r="H26" s="230"/>
      <c r="I26" s="230"/>
      <c r="J26" s="230"/>
      <c r="K26" s="230"/>
      <c r="L26" s="230"/>
      <c r="M26" s="230"/>
      <c r="N26" s="230"/>
      <c r="O26" s="230"/>
      <c r="P26" s="230"/>
      <c r="Q26" s="230"/>
      <c r="S26" s="140"/>
      <c r="T26" s="140"/>
      <c r="U26" s="140"/>
    </row>
    <row r="27" spans="1:21" s="141" customFormat="1" ht="15.5" x14ac:dyDescent="0.35">
      <c r="A27" s="229" t="s">
        <v>100</v>
      </c>
      <c r="B27" s="230"/>
      <c r="C27" s="230"/>
      <c r="D27" s="230"/>
      <c r="E27" s="230"/>
      <c r="F27" s="230"/>
      <c r="G27" s="230"/>
      <c r="H27" s="230"/>
      <c r="I27" s="230"/>
      <c r="J27" s="230"/>
      <c r="K27" s="230"/>
      <c r="L27" s="230"/>
      <c r="M27" s="230"/>
      <c r="N27" s="230"/>
      <c r="O27" s="230"/>
      <c r="P27" s="230"/>
      <c r="Q27" s="230"/>
      <c r="S27" s="140"/>
      <c r="T27" s="140"/>
      <c r="U27" s="140"/>
    </row>
    <row r="28" spans="1:21" s="141" customFormat="1" ht="15.5" x14ac:dyDescent="0.35">
      <c r="A28" s="230"/>
      <c r="B28" s="230"/>
      <c r="C28" s="230"/>
      <c r="D28" s="230"/>
      <c r="E28" s="230"/>
      <c r="F28" s="230"/>
      <c r="G28" s="230"/>
      <c r="H28" s="230"/>
      <c r="I28" s="230"/>
      <c r="J28" s="230"/>
      <c r="K28" s="230"/>
      <c r="L28" s="230"/>
      <c r="M28" s="230"/>
      <c r="N28" s="230"/>
      <c r="O28" s="230"/>
      <c r="P28" s="230"/>
      <c r="Q28" s="230"/>
      <c r="S28" s="140"/>
      <c r="T28" s="140"/>
      <c r="U28" s="140"/>
    </row>
    <row r="29" spans="1:21" s="141" customFormat="1" ht="33.5" customHeight="1" x14ac:dyDescent="0.35">
      <c r="A29" s="216" t="s">
        <v>101</v>
      </c>
      <c r="B29" s="217"/>
      <c r="C29" s="217"/>
      <c r="D29" s="217"/>
      <c r="E29" s="217"/>
      <c r="F29" s="217"/>
      <c r="G29" s="217"/>
      <c r="H29" s="217"/>
      <c r="I29" s="217"/>
      <c r="J29" s="217"/>
      <c r="K29" s="217"/>
      <c r="L29" s="217"/>
      <c r="M29" s="217"/>
      <c r="N29" s="217"/>
      <c r="O29" s="217"/>
      <c r="P29" s="217"/>
      <c r="Q29" s="217"/>
      <c r="S29" s="140"/>
      <c r="T29" s="140"/>
      <c r="U29" s="140"/>
    </row>
    <row r="30" spans="1:21" s="141" customFormat="1" ht="15.5" x14ac:dyDescent="0.35">
      <c r="A30" s="145" t="s">
        <v>94</v>
      </c>
      <c r="B30" s="144"/>
      <c r="C30" s="144"/>
      <c r="D30" s="144"/>
      <c r="E30" s="146"/>
      <c r="F30" s="146"/>
      <c r="G30" s="146"/>
      <c r="H30" s="146"/>
      <c r="I30" s="146"/>
      <c r="J30" s="146"/>
      <c r="K30" s="146"/>
      <c r="L30" s="146"/>
      <c r="M30" s="146"/>
      <c r="N30" s="146"/>
      <c r="O30" s="144"/>
      <c r="P30" s="144"/>
      <c r="Q30" s="144"/>
      <c r="S30" s="140"/>
      <c r="T30" s="140"/>
      <c r="U30" s="140"/>
    </row>
  </sheetData>
  <mergeCells count="6">
    <mergeCell ref="A29:Q29"/>
    <mergeCell ref="A1:O1"/>
    <mergeCell ref="C7:I7"/>
    <mergeCell ref="D23:G23"/>
    <mergeCell ref="A25:Q26"/>
    <mergeCell ref="A27:Q28"/>
  </mergeCells>
  <pageMargins left="0.70866141732283472" right="0.70866141732283472" top="0.74803149606299213" bottom="0.74803149606299213" header="0.31496062992125984" footer="0.31496062992125984"/>
  <pageSetup paperSize="9" scale="79" orientation="landscape" r:id="rId1"/>
  <headerFooter>
    <oddHeader>&amp;C&amp;"Calibri,Regular"&amp;13SRAD Report 2042 Transport Statistics Rochdale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0077-019B-4DED-95FD-D000E9E02282}">
  <sheetPr>
    <pageSetUpPr fitToPage="1"/>
  </sheetPr>
  <dimension ref="A1:U30"/>
  <sheetViews>
    <sheetView topLeftCell="A19" zoomScaleNormal="100" workbookViewId="0">
      <selection activeCell="W21" sqref="W21"/>
    </sheetView>
  </sheetViews>
  <sheetFormatPr defaultColWidth="9.1796875" defaultRowHeight="14.5" x14ac:dyDescent="0.35"/>
  <cols>
    <col min="1" max="1" width="7.1796875" style="104" customWidth="1"/>
    <col min="2" max="2" width="33.26953125" style="102" customWidth="1"/>
    <col min="3" max="4" width="6.453125" style="102" customWidth="1"/>
    <col min="5" max="5" width="6.7265625" style="102" customWidth="1"/>
    <col min="6" max="6" width="8" style="102" customWidth="1"/>
    <col min="7" max="7" width="6.26953125" style="102" customWidth="1"/>
    <col min="8" max="8" width="10.7265625" style="102" customWidth="1"/>
    <col min="9" max="9" width="6.7265625" style="102" customWidth="1"/>
    <col min="10" max="10" width="10.26953125" style="102" customWidth="1"/>
    <col min="11" max="11" width="7" style="102" customWidth="1"/>
    <col min="12" max="12" width="8.26953125" style="102" customWidth="1"/>
    <col min="13" max="13" width="6.81640625" style="102" customWidth="1"/>
    <col min="14" max="14" width="9.7265625" style="102" customWidth="1"/>
    <col min="15" max="15" width="12" style="102" customWidth="1"/>
    <col min="16" max="16384" width="9.1796875" style="102"/>
  </cols>
  <sheetData>
    <row r="1" spans="1:15" ht="15" thickTop="1" x14ac:dyDescent="0.35">
      <c r="A1" s="218" t="s">
        <v>95</v>
      </c>
      <c r="B1" s="219"/>
      <c r="C1" s="219"/>
      <c r="D1" s="219"/>
      <c r="E1" s="219"/>
      <c r="F1" s="219"/>
      <c r="G1" s="219"/>
      <c r="H1" s="219"/>
      <c r="I1" s="219"/>
      <c r="J1" s="219"/>
      <c r="K1" s="219"/>
      <c r="L1" s="219"/>
      <c r="M1" s="219"/>
      <c r="N1" s="220"/>
      <c r="O1" s="221"/>
    </row>
    <row r="2" spans="1:15" ht="29" x14ac:dyDescent="0.35">
      <c r="A2" s="105" t="s">
        <v>5</v>
      </c>
      <c r="B2" s="125" t="s">
        <v>6</v>
      </c>
      <c r="C2" s="151" t="s">
        <v>7</v>
      </c>
      <c r="D2" s="151" t="s">
        <v>8</v>
      </c>
      <c r="E2" s="151" t="s">
        <v>9</v>
      </c>
      <c r="F2" s="151" t="s">
        <v>10</v>
      </c>
      <c r="G2" s="148" t="s">
        <v>11</v>
      </c>
      <c r="H2" s="148" t="s">
        <v>12</v>
      </c>
      <c r="I2" s="148" t="s">
        <v>13</v>
      </c>
      <c r="J2" s="148" t="s">
        <v>14</v>
      </c>
      <c r="K2" s="148" t="s">
        <v>15</v>
      </c>
      <c r="L2" s="148" t="s">
        <v>16</v>
      </c>
      <c r="M2" s="148" t="s">
        <v>17</v>
      </c>
      <c r="N2" s="149" t="s">
        <v>18</v>
      </c>
      <c r="O2" s="152" t="s">
        <v>19</v>
      </c>
    </row>
    <row r="3" spans="1:15" x14ac:dyDescent="0.35">
      <c r="A3" s="111">
        <v>85501</v>
      </c>
      <c r="B3" s="129" t="s">
        <v>20</v>
      </c>
      <c r="C3" s="147">
        <v>434</v>
      </c>
      <c r="D3" s="147">
        <v>33</v>
      </c>
      <c r="E3" s="147">
        <v>10</v>
      </c>
      <c r="F3" s="147">
        <v>0</v>
      </c>
      <c r="G3" s="147">
        <v>1</v>
      </c>
      <c r="H3" s="124">
        <v>1.5870069605568446</v>
      </c>
      <c r="I3" s="123">
        <v>688.76102088167056</v>
      </c>
      <c r="J3" s="123">
        <v>0</v>
      </c>
      <c r="K3" s="123">
        <v>0</v>
      </c>
      <c r="L3" s="125" t="s">
        <v>21</v>
      </c>
      <c r="M3" s="148"/>
      <c r="N3" s="149"/>
      <c r="O3" s="130">
        <f t="shared" ref="O3:O21" si="0">SUM(I3:N3)</f>
        <v>688.76102088167056</v>
      </c>
    </row>
    <row r="4" spans="1:15" ht="15" customHeight="1" x14ac:dyDescent="0.35">
      <c r="A4" s="111">
        <v>85502</v>
      </c>
      <c r="B4" s="129" t="s">
        <v>22</v>
      </c>
      <c r="C4" s="147">
        <v>178</v>
      </c>
      <c r="D4" s="147">
        <v>6</v>
      </c>
      <c r="E4" s="147">
        <v>5</v>
      </c>
      <c r="F4" s="147">
        <v>0</v>
      </c>
      <c r="G4" s="147">
        <v>0</v>
      </c>
      <c r="H4" s="127">
        <v>1.5057123590428174</v>
      </c>
      <c r="I4" s="123">
        <v>268.01679990962151</v>
      </c>
      <c r="J4" s="123">
        <v>0</v>
      </c>
      <c r="K4" s="123"/>
      <c r="L4" s="125">
        <v>31</v>
      </c>
      <c r="M4" s="148"/>
      <c r="N4" s="149"/>
      <c r="O4" s="130">
        <f t="shared" si="0"/>
        <v>299.01679990962151</v>
      </c>
    </row>
    <row r="5" spans="1:15" x14ac:dyDescent="0.35">
      <c r="A5" s="111">
        <v>85503</v>
      </c>
      <c r="B5" s="129" t="s">
        <v>23</v>
      </c>
      <c r="C5" s="147">
        <v>84</v>
      </c>
      <c r="D5" s="147">
        <v>14</v>
      </c>
      <c r="E5" s="147">
        <v>2</v>
      </c>
      <c r="F5" s="147">
        <v>0</v>
      </c>
      <c r="G5" s="147">
        <v>0</v>
      </c>
      <c r="H5" s="127">
        <v>1.5057123590428174</v>
      </c>
      <c r="I5" s="123">
        <v>126.47983815959667</v>
      </c>
      <c r="J5" s="123">
        <v>4</v>
      </c>
      <c r="K5" s="123">
        <v>0</v>
      </c>
      <c r="L5" s="125">
        <v>193</v>
      </c>
      <c r="M5" s="125"/>
      <c r="N5" s="126"/>
      <c r="O5" s="130">
        <f t="shared" si="0"/>
        <v>323.47983815959668</v>
      </c>
    </row>
    <row r="6" spans="1:15" x14ac:dyDescent="0.35">
      <c r="A6" s="111">
        <v>85504</v>
      </c>
      <c r="B6" s="129" t="s">
        <v>24</v>
      </c>
      <c r="C6" s="147">
        <v>70</v>
      </c>
      <c r="D6" s="147">
        <v>11</v>
      </c>
      <c r="E6" s="147">
        <v>1</v>
      </c>
      <c r="F6" s="147">
        <v>0</v>
      </c>
      <c r="G6" s="147">
        <v>0</v>
      </c>
      <c r="H6" s="127">
        <v>1.5057123590428174</v>
      </c>
      <c r="I6" s="123">
        <v>105.39986513299722</v>
      </c>
      <c r="J6" s="123">
        <v>0</v>
      </c>
      <c r="K6" s="123">
        <v>0</v>
      </c>
      <c r="L6" s="125">
        <v>20</v>
      </c>
      <c r="M6" s="125"/>
      <c r="N6" s="126"/>
      <c r="O6" s="130">
        <f t="shared" si="0"/>
        <v>125.39986513299722</v>
      </c>
    </row>
    <row r="7" spans="1:15" x14ac:dyDescent="0.35">
      <c r="A7" s="111">
        <v>85505</v>
      </c>
      <c r="B7" s="122" t="s">
        <v>25</v>
      </c>
      <c r="C7" s="231" t="s">
        <v>43</v>
      </c>
      <c r="D7" s="223"/>
      <c r="E7" s="223"/>
      <c r="F7" s="223"/>
      <c r="G7" s="223"/>
      <c r="H7" s="224"/>
      <c r="I7" s="225"/>
      <c r="J7" s="123">
        <v>6</v>
      </c>
      <c r="K7" s="123"/>
      <c r="L7" s="125">
        <v>230</v>
      </c>
      <c r="M7" s="125"/>
      <c r="N7" s="121"/>
      <c r="O7" s="130">
        <f t="shared" si="0"/>
        <v>236</v>
      </c>
    </row>
    <row r="8" spans="1:15" x14ac:dyDescent="0.35">
      <c r="A8" s="111">
        <v>85506</v>
      </c>
      <c r="B8" s="129" t="s">
        <v>27</v>
      </c>
      <c r="C8" s="123">
        <v>289</v>
      </c>
      <c r="D8" s="123">
        <v>33</v>
      </c>
      <c r="E8" s="123">
        <v>6</v>
      </c>
      <c r="F8" s="123">
        <v>0</v>
      </c>
      <c r="G8" s="123">
        <v>1</v>
      </c>
      <c r="H8" s="124">
        <v>1.5069444444444444</v>
      </c>
      <c r="I8" s="123">
        <v>435.50694444444446</v>
      </c>
      <c r="J8" s="123">
        <v>2</v>
      </c>
      <c r="K8" s="123">
        <v>0</v>
      </c>
      <c r="L8" s="125">
        <v>32</v>
      </c>
      <c r="M8" s="125"/>
      <c r="N8" s="121"/>
      <c r="O8" s="130">
        <f t="shared" si="0"/>
        <v>469.50694444444446</v>
      </c>
    </row>
    <row r="9" spans="1:15" x14ac:dyDescent="0.35">
      <c r="A9" s="111">
        <v>85507</v>
      </c>
      <c r="B9" s="129" t="s">
        <v>28</v>
      </c>
      <c r="C9" s="123">
        <v>248</v>
      </c>
      <c r="D9" s="123">
        <v>17</v>
      </c>
      <c r="E9" s="123">
        <v>8</v>
      </c>
      <c r="F9" s="123">
        <v>12</v>
      </c>
      <c r="G9" s="123">
        <v>3</v>
      </c>
      <c r="H9" s="124">
        <v>1.3846153846153846</v>
      </c>
      <c r="I9" s="123">
        <v>343.38461538461536</v>
      </c>
      <c r="J9" s="123">
        <v>5</v>
      </c>
      <c r="K9" s="123">
        <v>26</v>
      </c>
      <c r="L9" s="125">
        <v>338</v>
      </c>
      <c r="M9" s="125"/>
      <c r="N9" s="121"/>
      <c r="O9" s="130">
        <f t="shared" si="0"/>
        <v>712.38461538461536</v>
      </c>
    </row>
    <row r="10" spans="1:15" x14ac:dyDescent="0.35">
      <c r="A10" s="111">
        <v>85508</v>
      </c>
      <c r="B10" s="129" t="s">
        <v>29</v>
      </c>
      <c r="C10" s="123">
        <v>217</v>
      </c>
      <c r="D10" s="123">
        <v>29</v>
      </c>
      <c r="E10" s="123">
        <v>13</v>
      </c>
      <c r="F10" s="123">
        <v>11</v>
      </c>
      <c r="G10" s="123">
        <v>0</v>
      </c>
      <c r="H10" s="124">
        <v>1.5767441860465117</v>
      </c>
      <c r="I10" s="123">
        <v>342.15348837209302</v>
      </c>
      <c r="J10" s="123">
        <v>1</v>
      </c>
      <c r="K10" s="123">
        <v>36</v>
      </c>
      <c r="L10" s="125">
        <v>154</v>
      </c>
      <c r="M10" s="125"/>
      <c r="N10" s="121"/>
      <c r="O10" s="130">
        <f t="shared" si="0"/>
        <v>533.15348837209308</v>
      </c>
    </row>
    <row r="11" spans="1:15" x14ac:dyDescent="0.35">
      <c r="A11" s="111">
        <v>85509</v>
      </c>
      <c r="B11" s="129" t="s">
        <v>30</v>
      </c>
      <c r="C11" s="123">
        <v>237</v>
      </c>
      <c r="D11" s="123">
        <v>15</v>
      </c>
      <c r="E11" s="123">
        <v>9</v>
      </c>
      <c r="F11" s="123">
        <v>0</v>
      </c>
      <c r="G11" s="123">
        <v>0</v>
      </c>
      <c r="H11" s="124">
        <v>1.4170212765957446</v>
      </c>
      <c r="I11" s="123">
        <v>335.83404255319147</v>
      </c>
      <c r="J11" s="123">
        <v>2</v>
      </c>
      <c r="K11" s="123">
        <v>0</v>
      </c>
      <c r="L11" s="125">
        <v>12</v>
      </c>
      <c r="M11" s="125"/>
      <c r="N11" s="121"/>
      <c r="O11" s="130">
        <f t="shared" si="0"/>
        <v>349.83404255319147</v>
      </c>
    </row>
    <row r="12" spans="1:15" x14ac:dyDescent="0.35">
      <c r="A12" s="111">
        <v>85510</v>
      </c>
      <c r="B12" s="129" t="s">
        <v>31</v>
      </c>
      <c r="C12" s="123">
        <v>85</v>
      </c>
      <c r="D12" s="123">
        <v>4</v>
      </c>
      <c r="E12" s="123">
        <v>0</v>
      </c>
      <c r="F12" s="123">
        <v>0</v>
      </c>
      <c r="G12" s="123">
        <v>0</v>
      </c>
      <c r="H12" s="127">
        <v>1.5057123590428174</v>
      </c>
      <c r="I12" s="123">
        <v>127.98555051863949</v>
      </c>
      <c r="J12" s="123">
        <v>0</v>
      </c>
      <c r="K12" s="123">
        <v>0</v>
      </c>
      <c r="L12" s="125">
        <v>43</v>
      </c>
      <c r="M12" s="125"/>
      <c r="N12" s="121"/>
      <c r="O12" s="130">
        <f t="shared" si="0"/>
        <v>170.98555051863949</v>
      </c>
    </row>
    <row r="13" spans="1:15" x14ac:dyDescent="0.35">
      <c r="A13" s="111">
        <v>85511</v>
      </c>
      <c r="B13" s="129" t="s">
        <v>32</v>
      </c>
      <c r="C13" s="123"/>
      <c r="D13" s="123"/>
      <c r="E13" s="123"/>
      <c r="F13" s="123"/>
      <c r="G13" s="123"/>
      <c r="H13" s="124"/>
      <c r="I13" s="123"/>
      <c r="J13" s="123">
        <v>0</v>
      </c>
      <c r="K13" s="123"/>
      <c r="L13" s="125" t="s">
        <v>21</v>
      </c>
      <c r="M13" s="125">
        <v>81</v>
      </c>
      <c r="N13" s="121"/>
      <c r="O13" s="130">
        <f t="shared" si="0"/>
        <v>81</v>
      </c>
    </row>
    <row r="14" spans="1:15" x14ac:dyDescent="0.35">
      <c r="A14" s="105">
        <v>85512</v>
      </c>
      <c r="B14" s="125" t="s">
        <v>33</v>
      </c>
      <c r="C14" s="123"/>
      <c r="D14" s="123"/>
      <c r="E14" s="123"/>
      <c r="F14" s="123"/>
      <c r="G14" s="123"/>
      <c r="H14" s="124"/>
      <c r="I14" s="123"/>
      <c r="J14" s="123">
        <v>1</v>
      </c>
      <c r="K14" s="123"/>
      <c r="L14" s="125">
        <v>249</v>
      </c>
      <c r="M14" s="125"/>
      <c r="N14" s="121"/>
      <c r="O14" s="130">
        <f t="shared" si="0"/>
        <v>250</v>
      </c>
    </row>
    <row r="15" spans="1:15" x14ac:dyDescent="0.35">
      <c r="A15" s="105">
        <v>85513</v>
      </c>
      <c r="B15" s="125" t="s">
        <v>34</v>
      </c>
      <c r="C15" s="123"/>
      <c r="D15" s="123"/>
      <c r="E15" s="123"/>
      <c r="F15" s="123"/>
      <c r="G15" s="123"/>
      <c r="H15" s="124"/>
      <c r="I15" s="123"/>
      <c r="J15" s="123">
        <v>1</v>
      </c>
      <c r="K15" s="123"/>
      <c r="L15" s="125">
        <v>241</v>
      </c>
      <c r="M15" s="125"/>
      <c r="N15" s="121"/>
      <c r="O15" s="130">
        <f t="shared" si="0"/>
        <v>242</v>
      </c>
    </row>
    <row r="16" spans="1:15" x14ac:dyDescent="0.35">
      <c r="A16" s="105">
        <v>85514</v>
      </c>
      <c r="B16" s="125" t="s">
        <v>35</v>
      </c>
      <c r="C16" s="123"/>
      <c r="D16" s="123"/>
      <c r="E16" s="123"/>
      <c r="F16" s="123"/>
      <c r="G16" s="123"/>
      <c r="H16" s="124"/>
      <c r="I16" s="123"/>
      <c r="J16" s="123">
        <v>3</v>
      </c>
      <c r="K16" s="123"/>
      <c r="L16" s="125">
        <v>190</v>
      </c>
      <c r="M16" s="125"/>
      <c r="N16" s="121"/>
      <c r="O16" s="130">
        <f t="shared" si="0"/>
        <v>193</v>
      </c>
    </row>
    <row r="17" spans="1:21" x14ac:dyDescent="0.35">
      <c r="A17" s="105">
        <v>85516</v>
      </c>
      <c r="B17" s="125" t="s">
        <v>36</v>
      </c>
      <c r="C17" s="123"/>
      <c r="D17" s="123"/>
      <c r="E17" s="123"/>
      <c r="F17" s="123"/>
      <c r="G17" s="123"/>
      <c r="H17" s="123"/>
      <c r="I17" s="123"/>
      <c r="J17" s="123">
        <v>0</v>
      </c>
      <c r="K17" s="123"/>
      <c r="L17" s="123" t="s">
        <v>21</v>
      </c>
      <c r="M17" s="123"/>
      <c r="N17" s="150">
        <v>192</v>
      </c>
      <c r="O17" s="130">
        <f t="shared" si="0"/>
        <v>192</v>
      </c>
    </row>
    <row r="18" spans="1:21" x14ac:dyDescent="0.35">
      <c r="A18" s="105">
        <v>85517</v>
      </c>
      <c r="B18" s="125" t="s">
        <v>37</v>
      </c>
      <c r="C18" s="123">
        <v>2</v>
      </c>
      <c r="D18" s="123">
        <v>1</v>
      </c>
      <c r="E18" s="123">
        <v>0</v>
      </c>
      <c r="F18" s="123">
        <v>89</v>
      </c>
      <c r="G18" s="123">
        <v>0</v>
      </c>
      <c r="H18" s="127">
        <v>1.5057123590428174</v>
      </c>
      <c r="I18" s="123">
        <v>3.0114247180856348</v>
      </c>
      <c r="J18" s="123">
        <v>0</v>
      </c>
      <c r="K18" s="123">
        <v>421.99999999999994</v>
      </c>
      <c r="L18" s="123">
        <v>34</v>
      </c>
      <c r="M18" s="123"/>
      <c r="N18" s="150"/>
      <c r="O18" s="130">
        <f t="shared" si="0"/>
        <v>459.01142471808555</v>
      </c>
    </row>
    <row r="19" spans="1:21" x14ac:dyDescent="0.35">
      <c r="A19" s="105">
        <v>85518</v>
      </c>
      <c r="B19" s="125" t="s">
        <v>38</v>
      </c>
      <c r="C19" s="123"/>
      <c r="D19" s="123"/>
      <c r="E19" s="123"/>
      <c r="F19" s="123"/>
      <c r="G19" s="123"/>
      <c r="H19" s="123"/>
      <c r="I19" s="123"/>
      <c r="J19" s="123">
        <v>0</v>
      </c>
      <c r="K19" s="123"/>
      <c r="L19" s="123">
        <v>70</v>
      </c>
      <c r="M19" s="123"/>
      <c r="N19" s="150"/>
      <c r="O19" s="130">
        <f t="shared" si="0"/>
        <v>70</v>
      </c>
    </row>
    <row r="20" spans="1:21" x14ac:dyDescent="0.35">
      <c r="A20" s="105">
        <v>85519</v>
      </c>
      <c r="B20" s="125" t="s">
        <v>39</v>
      </c>
      <c r="C20" s="123"/>
      <c r="D20" s="123"/>
      <c r="E20" s="123"/>
      <c r="F20" s="123"/>
      <c r="G20" s="123"/>
      <c r="H20" s="123"/>
      <c r="I20" s="123"/>
      <c r="J20" s="123">
        <v>0</v>
      </c>
      <c r="K20" s="123"/>
      <c r="L20" s="123">
        <v>3</v>
      </c>
      <c r="M20" s="123"/>
      <c r="N20" s="150"/>
      <c r="O20" s="130">
        <f t="shared" si="0"/>
        <v>3</v>
      </c>
    </row>
    <row r="21" spans="1:21" x14ac:dyDescent="0.35">
      <c r="A21" s="105">
        <v>85520</v>
      </c>
      <c r="B21" s="125" t="s">
        <v>40</v>
      </c>
      <c r="C21" s="123"/>
      <c r="D21" s="123"/>
      <c r="E21" s="123"/>
      <c r="F21" s="123"/>
      <c r="G21" s="123"/>
      <c r="H21" s="123"/>
      <c r="I21" s="123"/>
      <c r="J21" s="123">
        <v>0</v>
      </c>
      <c r="K21" s="123"/>
      <c r="L21" s="123">
        <v>75</v>
      </c>
      <c r="M21" s="123"/>
      <c r="N21" s="150"/>
      <c r="O21" s="130">
        <f t="shared" si="0"/>
        <v>75</v>
      </c>
    </row>
    <row r="22" spans="1:21" x14ac:dyDescent="0.35">
      <c r="A22" s="105"/>
      <c r="B22" s="131" t="s">
        <v>41</v>
      </c>
      <c r="C22" s="132">
        <f>SUM(C3:C21)</f>
        <v>1844</v>
      </c>
      <c r="D22" s="132">
        <f t="shared" ref="D22:O22" si="1">SUM(D3:D21)</f>
        <v>163</v>
      </c>
      <c r="E22" s="132">
        <f t="shared" si="1"/>
        <v>54</v>
      </c>
      <c r="F22" s="132">
        <f t="shared" si="1"/>
        <v>112</v>
      </c>
      <c r="G22" s="132">
        <f t="shared" si="1"/>
        <v>5</v>
      </c>
      <c r="H22" s="132"/>
      <c r="I22" s="132">
        <f t="shared" si="1"/>
        <v>2776.5335900749551</v>
      </c>
      <c r="J22" s="132">
        <f t="shared" si="1"/>
        <v>25</v>
      </c>
      <c r="K22" s="132">
        <f t="shared" si="1"/>
        <v>483.99999999999994</v>
      </c>
      <c r="L22" s="132">
        <f t="shared" si="1"/>
        <v>1915</v>
      </c>
      <c r="M22" s="132">
        <f t="shared" si="1"/>
        <v>81</v>
      </c>
      <c r="N22" s="132">
        <f t="shared" si="1"/>
        <v>192</v>
      </c>
      <c r="O22" s="133">
        <f t="shared" si="1"/>
        <v>5473.5335900749551</v>
      </c>
    </row>
    <row r="23" spans="1:21" ht="15" thickBot="1" x14ac:dyDescent="0.4">
      <c r="A23" s="134"/>
      <c r="B23" s="135"/>
      <c r="C23" s="136"/>
      <c r="D23" s="226" t="s">
        <v>42</v>
      </c>
      <c r="E23" s="227"/>
      <c r="F23" s="227"/>
      <c r="G23" s="228"/>
      <c r="H23" s="137">
        <f>I22/C22</f>
        <v>1.5057123590428172</v>
      </c>
      <c r="I23" s="138">
        <f t="shared" ref="I23:O23" si="2">(I22/$O$22)</f>
        <v>0.50726528747527666</v>
      </c>
      <c r="J23" s="138">
        <f t="shared" si="2"/>
        <v>4.5674333752755225E-3</v>
      </c>
      <c r="K23" s="138">
        <f t="shared" si="2"/>
        <v>8.8425510145334105E-2</v>
      </c>
      <c r="L23" s="138">
        <f t="shared" si="2"/>
        <v>0.34986539654610505</v>
      </c>
      <c r="M23" s="138">
        <f t="shared" si="2"/>
        <v>1.4798484135892694E-2</v>
      </c>
      <c r="N23" s="138">
        <f t="shared" si="2"/>
        <v>3.5077888322116009E-2</v>
      </c>
      <c r="O23" s="139">
        <f t="shared" si="2"/>
        <v>1</v>
      </c>
      <c r="Q23" s="103"/>
    </row>
    <row r="24" spans="1:21" s="141" customFormat="1" ht="16" thickTop="1" x14ac:dyDescent="0.35">
      <c r="A24" s="142" t="s">
        <v>93</v>
      </c>
      <c r="B24" s="143"/>
      <c r="C24" s="143"/>
      <c r="D24" s="143"/>
      <c r="E24" s="143"/>
      <c r="F24" s="143"/>
      <c r="G24" s="143"/>
      <c r="H24" s="143"/>
      <c r="I24" s="143"/>
      <c r="J24" s="143"/>
      <c r="K24" s="144"/>
      <c r="L24" s="143"/>
      <c r="M24" s="143"/>
      <c r="N24" s="143"/>
      <c r="O24" s="143"/>
      <c r="P24" s="143"/>
      <c r="Q24" s="143"/>
      <c r="S24" s="140"/>
      <c r="T24" s="140"/>
      <c r="U24" s="140"/>
    </row>
    <row r="25" spans="1:21" s="141" customFormat="1" ht="15.5" x14ac:dyDescent="0.35">
      <c r="A25" s="229" t="s">
        <v>97</v>
      </c>
      <c r="B25" s="230"/>
      <c r="C25" s="230"/>
      <c r="D25" s="230"/>
      <c r="E25" s="230"/>
      <c r="F25" s="230"/>
      <c r="G25" s="230"/>
      <c r="H25" s="230"/>
      <c r="I25" s="230"/>
      <c r="J25" s="230"/>
      <c r="K25" s="230"/>
      <c r="L25" s="230"/>
      <c r="M25" s="230"/>
      <c r="N25" s="230"/>
      <c r="O25" s="230"/>
      <c r="P25" s="230"/>
      <c r="Q25" s="230"/>
      <c r="S25" s="140"/>
      <c r="T25" s="140"/>
      <c r="U25" s="140"/>
    </row>
    <row r="26" spans="1:21" s="141" customFormat="1" ht="15.5" x14ac:dyDescent="0.35">
      <c r="A26" s="230"/>
      <c r="B26" s="230"/>
      <c r="C26" s="230"/>
      <c r="D26" s="230"/>
      <c r="E26" s="230"/>
      <c r="F26" s="230"/>
      <c r="G26" s="230"/>
      <c r="H26" s="230"/>
      <c r="I26" s="230"/>
      <c r="J26" s="230"/>
      <c r="K26" s="230"/>
      <c r="L26" s="230"/>
      <c r="M26" s="230"/>
      <c r="N26" s="230"/>
      <c r="O26" s="230"/>
      <c r="P26" s="230"/>
      <c r="Q26" s="230"/>
      <c r="S26" s="140"/>
      <c r="T26" s="140"/>
      <c r="U26" s="140"/>
    </row>
    <row r="27" spans="1:21" s="141" customFormat="1" ht="15.5" x14ac:dyDescent="0.35">
      <c r="A27" s="229" t="s">
        <v>100</v>
      </c>
      <c r="B27" s="230"/>
      <c r="C27" s="230"/>
      <c r="D27" s="230"/>
      <c r="E27" s="230"/>
      <c r="F27" s="230"/>
      <c r="G27" s="230"/>
      <c r="H27" s="230"/>
      <c r="I27" s="230"/>
      <c r="J27" s="230"/>
      <c r="K27" s="230"/>
      <c r="L27" s="230"/>
      <c r="M27" s="230"/>
      <c r="N27" s="230"/>
      <c r="O27" s="230"/>
      <c r="P27" s="230"/>
      <c r="Q27" s="230"/>
      <c r="S27" s="140"/>
      <c r="T27" s="140"/>
      <c r="U27" s="140"/>
    </row>
    <row r="28" spans="1:21" s="141" customFormat="1" ht="15.5" x14ac:dyDescent="0.35">
      <c r="A28" s="230"/>
      <c r="B28" s="230"/>
      <c r="C28" s="230"/>
      <c r="D28" s="230"/>
      <c r="E28" s="230"/>
      <c r="F28" s="230"/>
      <c r="G28" s="230"/>
      <c r="H28" s="230"/>
      <c r="I28" s="230"/>
      <c r="J28" s="230"/>
      <c r="K28" s="230"/>
      <c r="L28" s="230"/>
      <c r="M28" s="230"/>
      <c r="N28" s="230"/>
      <c r="O28" s="230"/>
      <c r="P28" s="230"/>
      <c r="Q28" s="230"/>
      <c r="S28" s="140"/>
      <c r="T28" s="140"/>
      <c r="U28" s="140"/>
    </row>
    <row r="29" spans="1:21" s="141" customFormat="1" ht="33.5" customHeight="1" x14ac:dyDescent="0.35">
      <c r="A29" s="216" t="s">
        <v>101</v>
      </c>
      <c r="B29" s="217"/>
      <c r="C29" s="217"/>
      <c r="D29" s="217"/>
      <c r="E29" s="217"/>
      <c r="F29" s="217"/>
      <c r="G29" s="217"/>
      <c r="H29" s="217"/>
      <c r="I29" s="217"/>
      <c r="J29" s="217"/>
      <c r="K29" s="217"/>
      <c r="L29" s="217"/>
      <c r="M29" s="217"/>
      <c r="N29" s="217"/>
      <c r="O29" s="217"/>
      <c r="P29" s="217"/>
      <c r="Q29" s="217"/>
      <c r="S29" s="140"/>
      <c r="T29" s="140"/>
      <c r="U29" s="140"/>
    </row>
    <row r="30" spans="1:21" s="141" customFormat="1" ht="15.5" x14ac:dyDescent="0.35">
      <c r="A30" s="145" t="s">
        <v>94</v>
      </c>
      <c r="B30" s="144"/>
      <c r="C30" s="144"/>
      <c r="D30" s="144"/>
      <c r="E30" s="146"/>
      <c r="F30" s="146"/>
      <c r="G30" s="146"/>
      <c r="H30" s="146"/>
      <c r="I30" s="146"/>
      <c r="J30" s="146"/>
      <c r="K30" s="146"/>
      <c r="L30" s="146"/>
      <c r="M30" s="146"/>
      <c r="N30" s="146"/>
      <c r="O30" s="144"/>
      <c r="P30" s="144"/>
      <c r="Q30" s="144"/>
      <c r="S30" s="140"/>
      <c r="T30" s="140"/>
      <c r="U30" s="140"/>
    </row>
  </sheetData>
  <mergeCells count="6">
    <mergeCell ref="A29:Q29"/>
    <mergeCell ref="A1:O1"/>
    <mergeCell ref="C7:I7"/>
    <mergeCell ref="D23:G23"/>
    <mergeCell ref="A25:Q26"/>
    <mergeCell ref="A27:Q28"/>
  </mergeCells>
  <pageMargins left="0.70866141732283472" right="0.70866141732283472" top="0.74803149606299213" bottom="0.74803149606299213" header="0.31496062992125984" footer="0.31496062992125984"/>
  <pageSetup paperSize="9" scale="80" orientation="landscape" r:id="rId1"/>
  <headerFooter>
    <oddHeader>&amp;C&amp;"Calibri,Regular"&amp;13SRAD Report 2042 Transport Statistics Rochdale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55CC-B17D-46B9-9DE2-1370C46E7D47}">
  <sheetPr>
    <pageSetUpPr fitToPage="1"/>
  </sheetPr>
  <dimension ref="A1:U30"/>
  <sheetViews>
    <sheetView zoomScale="90" zoomScaleNormal="90" workbookViewId="0">
      <selection activeCell="W21" sqref="W21"/>
    </sheetView>
  </sheetViews>
  <sheetFormatPr defaultColWidth="9.1796875" defaultRowHeight="14.5" x14ac:dyDescent="0.35"/>
  <cols>
    <col min="1" max="1" width="7.1796875" style="5" customWidth="1"/>
    <col min="2" max="2" width="33.26953125" style="3" customWidth="1"/>
    <col min="3" max="4" width="6.453125" style="3" customWidth="1"/>
    <col min="5" max="5" width="6.7265625" style="3" customWidth="1"/>
    <col min="6" max="6" width="8" style="3" customWidth="1"/>
    <col min="7" max="7" width="6.26953125" style="3" customWidth="1"/>
    <col min="8" max="8" width="10.7265625" style="3" customWidth="1"/>
    <col min="9" max="9" width="6.7265625" style="3" customWidth="1"/>
    <col min="10" max="10" width="10.26953125" style="3" customWidth="1"/>
    <col min="11" max="11" width="7" style="3" customWidth="1"/>
    <col min="12" max="12" width="8.26953125" style="3" customWidth="1"/>
    <col min="13" max="13" width="6.81640625" style="3" customWidth="1"/>
    <col min="14" max="14" width="9.7265625" style="3" customWidth="1"/>
    <col min="15" max="15" width="12" style="3" customWidth="1"/>
    <col min="16" max="16384" width="9.1796875" style="3"/>
  </cols>
  <sheetData>
    <row r="1" spans="1:15" ht="15" thickTop="1" x14ac:dyDescent="0.35">
      <c r="A1" s="218" t="s">
        <v>96</v>
      </c>
      <c r="B1" s="219"/>
      <c r="C1" s="219"/>
      <c r="D1" s="219"/>
      <c r="E1" s="219"/>
      <c r="F1" s="219"/>
      <c r="G1" s="219"/>
      <c r="H1" s="219"/>
      <c r="I1" s="219"/>
      <c r="J1" s="219"/>
      <c r="K1" s="219"/>
      <c r="L1" s="219"/>
      <c r="M1" s="219"/>
      <c r="N1" s="220"/>
      <c r="O1" s="221"/>
    </row>
    <row r="2" spans="1:15" ht="43.5" x14ac:dyDescent="0.35">
      <c r="A2" s="105" t="s">
        <v>5</v>
      </c>
      <c r="B2" s="125" t="s">
        <v>6</v>
      </c>
      <c r="C2" s="151" t="s">
        <v>7</v>
      </c>
      <c r="D2" s="151" t="s">
        <v>8</v>
      </c>
      <c r="E2" s="151" t="s">
        <v>9</v>
      </c>
      <c r="F2" s="151" t="s">
        <v>10</v>
      </c>
      <c r="G2" s="148" t="s">
        <v>11</v>
      </c>
      <c r="H2" s="148" t="s">
        <v>12</v>
      </c>
      <c r="I2" s="148" t="s">
        <v>13</v>
      </c>
      <c r="J2" s="148" t="s">
        <v>14</v>
      </c>
      <c r="K2" s="148" t="s">
        <v>15</v>
      </c>
      <c r="L2" s="148" t="s">
        <v>16</v>
      </c>
      <c r="M2" s="148" t="s">
        <v>17</v>
      </c>
      <c r="N2" s="153" t="s">
        <v>18</v>
      </c>
      <c r="O2" s="152" t="s">
        <v>19</v>
      </c>
    </row>
    <row r="3" spans="1:15" x14ac:dyDescent="0.35">
      <c r="A3" s="111">
        <v>85501</v>
      </c>
      <c r="B3" s="129" t="s">
        <v>20</v>
      </c>
      <c r="C3" s="147">
        <v>300</v>
      </c>
      <c r="D3" s="147">
        <v>31</v>
      </c>
      <c r="E3" s="147">
        <v>3</v>
      </c>
      <c r="F3" s="147">
        <v>0</v>
      </c>
      <c r="G3" s="147">
        <v>3</v>
      </c>
      <c r="H3" s="124">
        <v>1.5183946488294315</v>
      </c>
      <c r="I3" s="123">
        <v>455.51839464882949</v>
      </c>
      <c r="J3" s="123">
        <v>2</v>
      </c>
      <c r="K3" s="123">
        <v>0</v>
      </c>
      <c r="L3" s="125" t="s">
        <v>21</v>
      </c>
      <c r="M3" s="148"/>
      <c r="N3" s="153"/>
      <c r="O3" s="130">
        <f>SUM(I3:N3)</f>
        <v>457.51839464882949</v>
      </c>
    </row>
    <row r="4" spans="1:15" ht="15" customHeight="1" x14ac:dyDescent="0.35">
      <c r="A4" s="111">
        <v>85502</v>
      </c>
      <c r="B4" s="129" t="s">
        <v>22</v>
      </c>
      <c r="C4" s="147">
        <v>94</v>
      </c>
      <c r="D4" s="147">
        <v>4</v>
      </c>
      <c r="E4" s="147">
        <v>1</v>
      </c>
      <c r="F4" s="147">
        <v>0</v>
      </c>
      <c r="G4" s="147">
        <v>0</v>
      </c>
      <c r="H4" s="127">
        <v>1.4778491131344778</v>
      </c>
      <c r="I4" s="123">
        <v>138.9178166346409</v>
      </c>
      <c r="J4" s="123">
        <v>3</v>
      </c>
      <c r="K4" s="123"/>
      <c r="L4" s="125">
        <v>41</v>
      </c>
      <c r="M4" s="148"/>
      <c r="N4" s="153"/>
      <c r="O4" s="130">
        <f t="shared" ref="O4:O21" si="0">SUM(I4:N4)</f>
        <v>182.9178166346409</v>
      </c>
    </row>
    <row r="5" spans="1:15" x14ac:dyDescent="0.35">
      <c r="A5" s="111">
        <v>85503</v>
      </c>
      <c r="B5" s="129" t="s">
        <v>23</v>
      </c>
      <c r="C5" s="147">
        <v>73</v>
      </c>
      <c r="D5" s="147">
        <v>7</v>
      </c>
      <c r="E5" s="147">
        <v>0</v>
      </c>
      <c r="F5" s="147">
        <v>0</v>
      </c>
      <c r="G5" s="147">
        <v>0</v>
      </c>
      <c r="H5" s="127">
        <v>1.4778491131344778</v>
      </c>
      <c r="I5" s="123">
        <v>107.88298525881687</v>
      </c>
      <c r="J5" s="123">
        <v>4</v>
      </c>
      <c r="K5" s="123">
        <v>0</v>
      </c>
      <c r="L5" s="125">
        <v>130</v>
      </c>
      <c r="M5" s="125"/>
      <c r="N5" s="121"/>
      <c r="O5" s="130">
        <f t="shared" si="0"/>
        <v>241.88298525881686</v>
      </c>
    </row>
    <row r="6" spans="1:15" x14ac:dyDescent="0.35">
      <c r="A6" s="111">
        <v>85504</v>
      </c>
      <c r="B6" s="129" t="s">
        <v>24</v>
      </c>
      <c r="C6" s="147">
        <v>43</v>
      </c>
      <c r="D6" s="147">
        <v>3</v>
      </c>
      <c r="E6" s="147">
        <v>0</v>
      </c>
      <c r="F6" s="147">
        <v>0</v>
      </c>
      <c r="G6" s="147">
        <v>0</v>
      </c>
      <c r="H6" s="127">
        <v>1.4778491131344778</v>
      </c>
      <c r="I6" s="123">
        <v>63.547511864782543</v>
      </c>
      <c r="J6" s="123">
        <v>1</v>
      </c>
      <c r="K6" s="123">
        <v>0</v>
      </c>
      <c r="L6" s="125">
        <v>9</v>
      </c>
      <c r="M6" s="125"/>
      <c r="N6" s="121"/>
      <c r="O6" s="130">
        <f t="shared" si="0"/>
        <v>73.547511864782535</v>
      </c>
    </row>
    <row r="7" spans="1:15" x14ac:dyDescent="0.35">
      <c r="A7" s="111">
        <v>85505</v>
      </c>
      <c r="B7" s="122" t="s">
        <v>25</v>
      </c>
      <c r="C7" s="231" t="s">
        <v>44</v>
      </c>
      <c r="D7" s="223"/>
      <c r="E7" s="223"/>
      <c r="F7" s="223"/>
      <c r="G7" s="223"/>
      <c r="H7" s="224"/>
      <c r="I7" s="225"/>
      <c r="J7" s="123">
        <v>5</v>
      </c>
      <c r="K7" s="123"/>
      <c r="L7" s="125">
        <v>121</v>
      </c>
      <c r="M7" s="125"/>
      <c r="N7" s="121"/>
      <c r="O7" s="130">
        <f t="shared" si="0"/>
        <v>126</v>
      </c>
    </row>
    <row r="8" spans="1:15" x14ac:dyDescent="0.35">
      <c r="A8" s="111">
        <v>85506</v>
      </c>
      <c r="B8" s="129" t="s">
        <v>27</v>
      </c>
      <c r="C8" s="123">
        <v>303</v>
      </c>
      <c r="D8" s="123">
        <v>32</v>
      </c>
      <c r="E8" s="123">
        <v>1</v>
      </c>
      <c r="F8" s="123">
        <v>2</v>
      </c>
      <c r="G8" s="123">
        <v>0</v>
      </c>
      <c r="H8" s="124">
        <v>1.5</v>
      </c>
      <c r="I8" s="123">
        <v>454.5</v>
      </c>
      <c r="J8" s="123">
        <v>3</v>
      </c>
      <c r="K8" s="123">
        <v>7.4774774774774775</v>
      </c>
      <c r="L8" s="125">
        <v>31</v>
      </c>
      <c r="M8" s="125"/>
      <c r="N8" s="121"/>
      <c r="O8" s="130">
        <f t="shared" si="0"/>
        <v>495.97747747747746</v>
      </c>
    </row>
    <row r="9" spans="1:15" x14ac:dyDescent="0.35">
      <c r="A9" s="111">
        <v>85507</v>
      </c>
      <c r="B9" s="129" t="s">
        <v>28</v>
      </c>
      <c r="C9" s="123">
        <v>213</v>
      </c>
      <c r="D9" s="123">
        <v>20</v>
      </c>
      <c r="E9" s="123">
        <v>2</v>
      </c>
      <c r="F9" s="123">
        <v>17</v>
      </c>
      <c r="G9" s="123">
        <v>0</v>
      </c>
      <c r="H9" s="124">
        <v>1.4852941176470589</v>
      </c>
      <c r="I9" s="123">
        <v>316.36764705882354</v>
      </c>
      <c r="J9" s="123">
        <v>8</v>
      </c>
      <c r="K9" s="123">
        <v>109</v>
      </c>
      <c r="L9" s="125">
        <v>169</v>
      </c>
      <c r="M9" s="125"/>
      <c r="N9" s="121"/>
      <c r="O9" s="130">
        <f t="shared" si="0"/>
        <v>602.36764705882354</v>
      </c>
    </row>
    <row r="10" spans="1:15" x14ac:dyDescent="0.35">
      <c r="A10" s="111">
        <v>85508</v>
      </c>
      <c r="B10" s="129" t="s">
        <v>29</v>
      </c>
      <c r="C10" s="123">
        <v>208</v>
      </c>
      <c r="D10" s="123">
        <v>14</v>
      </c>
      <c r="E10" s="123">
        <v>4</v>
      </c>
      <c r="F10" s="123">
        <v>14</v>
      </c>
      <c r="G10" s="123">
        <v>0</v>
      </c>
      <c r="H10" s="124">
        <v>1.4976076555023923</v>
      </c>
      <c r="I10" s="123">
        <v>311.50239234449759</v>
      </c>
      <c r="J10" s="123">
        <v>3</v>
      </c>
      <c r="K10" s="123">
        <v>54</v>
      </c>
      <c r="L10" s="125">
        <v>159</v>
      </c>
      <c r="M10" s="125"/>
      <c r="N10" s="121"/>
      <c r="O10" s="130">
        <f t="shared" si="0"/>
        <v>527.50239234449759</v>
      </c>
    </row>
    <row r="11" spans="1:15" x14ac:dyDescent="0.35">
      <c r="A11" s="111">
        <v>85509</v>
      </c>
      <c r="B11" s="129" t="s">
        <v>30</v>
      </c>
      <c r="C11" s="123">
        <v>208</v>
      </c>
      <c r="D11" s="123">
        <v>12</v>
      </c>
      <c r="E11" s="123">
        <v>1</v>
      </c>
      <c r="F11" s="123">
        <v>0</v>
      </c>
      <c r="G11" s="123">
        <v>1</v>
      </c>
      <c r="H11" s="124">
        <v>1.3446601941747574</v>
      </c>
      <c r="I11" s="123">
        <v>279.68932038834953</v>
      </c>
      <c r="J11" s="123">
        <v>1</v>
      </c>
      <c r="K11" s="123">
        <v>0</v>
      </c>
      <c r="L11" s="125">
        <v>25</v>
      </c>
      <c r="M11" s="125"/>
      <c r="N11" s="121"/>
      <c r="O11" s="130">
        <f t="shared" si="0"/>
        <v>305.68932038834953</v>
      </c>
    </row>
    <row r="12" spans="1:15" x14ac:dyDescent="0.35">
      <c r="A12" s="111">
        <v>85510</v>
      </c>
      <c r="B12" s="129" t="s">
        <v>31</v>
      </c>
      <c r="C12" s="123">
        <v>42</v>
      </c>
      <c r="D12" s="123">
        <v>4</v>
      </c>
      <c r="E12" s="123">
        <v>0</v>
      </c>
      <c r="F12" s="123">
        <v>0</v>
      </c>
      <c r="G12" s="123">
        <v>0</v>
      </c>
      <c r="H12" s="127">
        <v>1.4778491131344778</v>
      </c>
      <c r="I12" s="123">
        <v>62.069662751648067</v>
      </c>
      <c r="J12" s="123">
        <v>0</v>
      </c>
      <c r="K12" s="123">
        <v>0</v>
      </c>
      <c r="L12" s="125">
        <v>47</v>
      </c>
      <c r="M12" s="125"/>
      <c r="N12" s="121"/>
      <c r="O12" s="130">
        <f t="shared" si="0"/>
        <v>109.06966275164807</v>
      </c>
    </row>
    <row r="13" spans="1:15" x14ac:dyDescent="0.35">
      <c r="A13" s="111">
        <v>85511</v>
      </c>
      <c r="B13" s="129" t="s">
        <v>32</v>
      </c>
      <c r="C13" s="123"/>
      <c r="D13" s="123"/>
      <c r="E13" s="123"/>
      <c r="F13" s="123"/>
      <c r="G13" s="123"/>
      <c r="H13" s="124"/>
      <c r="I13" s="123"/>
      <c r="J13" s="123">
        <v>0</v>
      </c>
      <c r="K13" s="123"/>
      <c r="L13" s="125" t="s">
        <v>21</v>
      </c>
      <c r="M13" s="125">
        <v>208</v>
      </c>
      <c r="N13" s="121"/>
      <c r="O13" s="130">
        <f t="shared" si="0"/>
        <v>208</v>
      </c>
    </row>
    <row r="14" spans="1:15" x14ac:dyDescent="0.35">
      <c r="A14" s="105">
        <v>85512</v>
      </c>
      <c r="B14" s="125" t="s">
        <v>33</v>
      </c>
      <c r="C14" s="123"/>
      <c r="D14" s="123"/>
      <c r="E14" s="123"/>
      <c r="F14" s="123"/>
      <c r="G14" s="123"/>
      <c r="H14" s="124"/>
      <c r="I14" s="123"/>
      <c r="J14" s="123">
        <v>5</v>
      </c>
      <c r="K14" s="123"/>
      <c r="L14" s="125">
        <v>110</v>
      </c>
      <c r="M14" s="125"/>
      <c r="N14" s="121"/>
      <c r="O14" s="130">
        <f t="shared" si="0"/>
        <v>115</v>
      </c>
    </row>
    <row r="15" spans="1:15" x14ac:dyDescent="0.35">
      <c r="A15" s="105">
        <v>85513</v>
      </c>
      <c r="B15" s="125" t="s">
        <v>34</v>
      </c>
      <c r="C15" s="123"/>
      <c r="D15" s="123"/>
      <c r="E15" s="123"/>
      <c r="F15" s="123"/>
      <c r="G15" s="123"/>
      <c r="H15" s="124"/>
      <c r="I15" s="123"/>
      <c r="J15" s="123">
        <v>1</v>
      </c>
      <c r="K15" s="123"/>
      <c r="L15" s="125">
        <v>138</v>
      </c>
      <c r="M15" s="125"/>
      <c r="N15" s="121"/>
      <c r="O15" s="130">
        <f t="shared" si="0"/>
        <v>139</v>
      </c>
    </row>
    <row r="16" spans="1:15" x14ac:dyDescent="0.35">
      <c r="A16" s="105">
        <v>85514</v>
      </c>
      <c r="B16" s="125" t="s">
        <v>35</v>
      </c>
      <c r="C16" s="123"/>
      <c r="D16" s="123"/>
      <c r="E16" s="123"/>
      <c r="F16" s="123"/>
      <c r="G16" s="123"/>
      <c r="H16" s="124"/>
      <c r="I16" s="123"/>
      <c r="J16" s="123">
        <v>0</v>
      </c>
      <c r="K16" s="123"/>
      <c r="L16" s="125">
        <v>80</v>
      </c>
      <c r="M16" s="125"/>
      <c r="N16" s="121"/>
      <c r="O16" s="130">
        <f t="shared" si="0"/>
        <v>80</v>
      </c>
    </row>
    <row r="17" spans="1:21" x14ac:dyDescent="0.35">
      <c r="A17" s="105">
        <v>85516</v>
      </c>
      <c r="B17" s="125" t="s">
        <v>36</v>
      </c>
      <c r="C17" s="123"/>
      <c r="D17" s="123"/>
      <c r="E17" s="123"/>
      <c r="F17" s="123"/>
      <c r="G17" s="123"/>
      <c r="H17" s="123"/>
      <c r="I17" s="123"/>
      <c r="J17" s="123">
        <v>0</v>
      </c>
      <c r="K17" s="123"/>
      <c r="L17" s="123" t="s">
        <v>21</v>
      </c>
      <c r="M17" s="123"/>
      <c r="N17" s="150">
        <v>185</v>
      </c>
      <c r="O17" s="130">
        <f t="shared" si="0"/>
        <v>185</v>
      </c>
    </row>
    <row r="18" spans="1:21" x14ac:dyDescent="0.35">
      <c r="A18" s="105">
        <v>85517</v>
      </c>
      <c r="B18" s="125" t="s">
        <v>37</v>
      </c>
      <c r="C18" s="123">
        <v>1</v>
      </c>
      <c r="D18" s="123">
        <v>0</v>
      </c>
      <c r="E18" s="123">
        <v>0</v>
      </c>
      <c r="F18" s="123">
        <v>80</v>
      </c>
      <c r="G18" s="123">
        <v>0</v>
      </c>
      <c r="H18" s="127">
        <v>1.4778491131344778</v>
      </c>
      <c r="I18" s="123">
        <v>1.4778491131344778</v>
      </c>
      <c r="J18" s="123">
        <v>0</v>
      </c>
      <c r="K18" s="123">
        <v>252</v>
      </c>
      <c r="L18" s="123">
        <v>39</v>
      </c>
      <c r="M18" s="123"/>
      <c r="N18" s="150"/>
      <c r="O18" s="130">
        <f t="shared" si="0"/>
        <v>292.47784911313448</v>
      </c>
      <c r="Q18" s="6"/>
    </row>
    <row r="19" spans="1:21" x14ac:dyDescent="0.35">
      <c r="A19" s="105">
        <v>85518</v>
      </c>
      <c r="B19" s="125" t="s">
        <v>38</v>
      </c>
      <c r="C19" s="123"/>
      <c r="D19" s="123"/>
      <c r="E19" s="123"/>
      <c r="F19" s="123"/>
      <c r="G19" s="123"/>
      <c r="H19" s="123"/>
      <c r="I19" s="123"/>
      <c r="J19" s="123">
        <v>0</v>
      </c>
      <c r="K19" s="123"/>
      <c r="L19" s="123">
        <v>21</v>
      </c>
      <c r="M19" s="123"/>
      <c r="N19" s="150"/>
      <c r="O19" s="130">
        <f t="shared" si="0"/>
        <v>21</v>
      </c>
    </row>
    <row r="20" spans="1:21" x14ac:dyDescent="0.35">
      <c r="A20" s="105">
        <v>85519</v>
      </c>
      <c r="B20" s="125" t="s">
        <v>39</v>
      </c>
      <c r="C20" s="123"/>
      <c r="D20" s="123"/>
      <c r="E20" s="123"/>
      <c r="F20" s="123"/>
      <c r="G20" s="123"/>
      <c r="H20" s="123"/>
      <c r="I20" s="123"/>
      <c r="J20" s="123">
        <v>0</v>
      </c>
      <c r="K20" s="123"/>
      <c r="L20" s="123">
        <v>14</v>
      </c>
      <c r="M20" s="123"/>
      <c r="N20" s="150"/>
      <c r="O20" s="130">
        <f t="shared" si="0"/>
        <v>14</v>
      </c>
    </row>
    <row r="21" spans="1:21" x14ac:dyDescent="0.35">
      <c r="A21" s="105">
        <v>85520</v>
      </c>
      <c r="B21" s="125" t="s">
        <v>40</v>
      </c>
      <c r="C21" s="123"/>
      <c r="D21" s="123"/>
      <c r="E21" s="123"/>
      <c r="F21" s="123"/>
      <c r="G21" s="123"/>
      <c r="H21" s="123"/>
      <c r="I21" s="123"/>
      <c r="J21" s="123">
        <v>1</v>
      </c>
      <c r="K21" s="123"/>
      <c r="L21" s="123">
        <v>58</v>
      </c>
      <c r="M21" s="123"/>
      <c r="N21" s="150"/>
      <c r="O21" s="130">
        <f t="shared" si="0"/>
        <v>59</v>
      </c>
    </row>
    <row r="22" spans="1:21" x14ac:dyDescent="0.35">
      <c r="A22" s="105"/>
      <c r="B22" s="131" t="s">
        <v>41</v>
      </c>
      <c r="C22" s="132">
        <f>SUM(C3:C21)</f>
        <v>1485</v>
      </c>
      <c r="D22" s="132">
        <f t="shared" ref="D22:N22" si="1">SUM(D3:D21)</f>
        <v>127</v>
      </c>
      <c r="E22" s="132">
        <f t="shared" si="1"/>
        <v>12</v>
      </c>
      <c r="F22" s="132">
        <f t="shared" si="1"/>
        <v>113</v>
      </c>
      <c r="G22" s="132">
        <f t="shared" si="1"/>
        <v>4</v>
      </c>
      <c r="H22" s="132"/>
      <c r="I22" s="132">
        <f t="shared" si="1"/>
        <v>2191.4735800635231</v>
      </c>
      <c r="J22" s="132">
        <f t="shared" si="1"/>
        <v>37</v>
      </c>
      <c r="K22" s="132">
        <f t="shared" si="1"/>
        <v>422.47747747747746</v>
      </c>
      <c r="L22" s="132">
        <f t="shared" si="1"/>
        <v>1192</v>
      </c>
      <c r="M22" s="132">
        <f t="shared" si="1"/>
        <v>208</v>
      </c>
      <c r="N22" s="132">
        <f t="shared" si="1"/>
        <v>185</v>
      </c>
      <c r="O22" s="154">
        <f>SUM(O3:O21)</f>
        <v>4235.9510575410004</v>
      </c>
      <c r="Q22" s="6"/>
    </row>
    <row r="23" spans="1:21" ht="15" thickBot="1" x14ac:dyDescent="0.4">
      <c r="A23" s="134"/>
      <c r="B23" s="135"/>
      <c r="C23" s="136"/>
      <c r="D23" s="226" t="s">
        <v>42</v>
      </c>
      <c r="E23" s="227"/>
      <c r="F23" s="227"/>
      <c r="G23" s="228"/>
      <c r="H23" s="137">
        <v>1.4634166714900518</v>
      </c>
      <c r="I23" s="138">
        <f t="shared" ref="I23:O23" si="2">(I22/$O$22)</f>
        <v>0.5173510152253008</v>
      </c>
      <c r="J23" s="138">
        <f t="shared" si="2"/>
        <v>8.7347562560080097E-3</v>
      </c>
      <c r="K23" s="138">
        <f t="shared" si="2"/>
        <v>9.9736156470780532E-2</v>
      </c>
      <c r="L23" s="138">
        <f t="shared" si="2"/>
        <v>0.28140079613950131</v>
      </c>
      <c r="M23" s="138">
        <f t="shared" si="2"/>
        <v>4.9103494628369354E-2</v>
      </c>
      <c r="N23" s="138">
        <f t="shared" si="2"/>
        <v>4.3673781280040049E-2</v>
      </c>
      <c r="O23" s="139">
        <f t="shared" si="2"/>
        <v>1</v>
      </c>
      <c r="Q23" s="4"/>
    </row>
    <row r="24" spans="1:21" s="141" customFormat="1" ht="16" thickTop="1" x14ac:dyDescent="0.35">
      <c r="A24" s="142" t="s">
        <v>93</v>
      </c>
      <c r="B24" s="143"/>
      <c r="C24" s="143"/>
      <c r="D24" s="143"/>
      <c r="E24" s="143"/>
      <c r="F24" s="143"/>
      <c r="G24" s="143"/>
      <c r="H24" s="143"/>
      <c r="I24" s="143"/>
      <c r="J24" s="143"/>
      <c r="K24" s="144"/>
      <c r="L24" s="143"/>
      <c r="M24" s="143"/>
      <c r="N24" s="143"/>
      <c r="O24" s="143"/>
      <c r="P24" s="143"/>
      <c r="Q24" s="143"/>
      <c r="S24" s="140"/>
      <c r="T24" s="140"/>
      <c r="U24" s="140"/>
    </row>
    <row r="25" spans="1:21" s="141" customFormat="1" ht="15.5" x14ac:dyDescent="0.35">
      <c r="A25" s="229" t="s">
        <v>97</v>
      </c>
      <c r="B25" s="230"/>
      <c r="C25" s="230"/>
      <c r="D25" s="230"/>
      <c r="E25" s="230"/>
      <c r="F25" s="230"/>
      <c r="G25" s="230"/>
      <c r="H25" s="230"/>
      <c r="I25" s="230"/>
      <c r="J25" s="230"/>
      <c r="K25" s="230"/>
      <c r="L25" s="230"/>
      <c r="M25" s="230"/>
      <c r="N25" s="230"/>
      <c r="O25" s="230"/>
      <c r="P25" s="230"/>
      <c r="Q25" s="230"/>
      <c r="S25" s="140"/>
      <c r="T25" s="140"/>
      <c r="U25" s="140"/>
    </row>
    <row r="26" spans="1:21" s="141" customFormat="1" ht="15.5" x14ac:dyDescent="0.35">
      <c r="A26" s="230"/>
      <c r="B26" s="230"/>
      <c r="C26" s="230"/>
      <c r="D26" s="230"/>
      <c r="E26" s="230"/>
      <c r="F26" s="230"/>
      <c r="G26" s="230"/>
      <c r="H26" s="230"/>
      <c r="I26" s="230"/>
      <c r="J26" s="230"/>
      <c r="K26" s="230"/>
      <c r="L26" s="230"/>
      <c r="M26" s="230"/>
      <c r="N26" s="230"/>
      <c r="O26" s="230"/>
      <c r="P26" s="230"/>
      <c r="Q26" s="230"/>
      <c r="S26" s="140"/>
      <c r="T26" s="140"/>
      <c r="U26" s="140"/>
    </row>
    <row r="27" spans="1:21" s="141" customFormat="1" ht="15.5" x14ac:dyDescent="0.35">
      <c r="A27" s="229" t="s">
        <v>100</v>
      </c>
      <c r="B27" s="230"/>
      <c r="C27" s="230"/>
      <c r="D27" s="230"/>
      <c r="E27" s="230"/>
      <c r="F27" s="230"/>
      <c r="G27" s="230"/>
      <c r="H27" s="230"/>
      <c r="I27" s="230"/>
      <c r="J27" s="230"/>
      <c r="K27" s="230"/>
      <c r="L27" s="230"/>
      <c r="M27" s="230"/>
      <c r="N27" s="230"/>
      <c r="O27" s="230"/>
      <c r="P27" s="230"/>
      <c r="Q27" s="230"/>
      <c r="S27" s="140"/>
      <c r="T27" s="140"/>
      <c r="U27" s="140"/>
    </row>
    <row r="28" spans="1:21" s="141" customFormat="1" ht="15.5" x14ac:dyDescent="0.35">
      <c r="A28" s="230"/>
      <c r="B28" s="230"/>
      <c r="C28" s="230"/>
      <c r="D28" s="230"/>
      <c r="E28" s="230"/>
      <c r="F28" s="230"/>
      <c r="G28" s="230"/>
      <c r="H28" s="230"/>
      <c r="I28" s="230"/>
      <c r="J28" s="230"/>
      <c r="K28" s="230"/>
      <c r="L28" s="230"/>
      <c r="M28" s="230"/>
      <c r="N28" s="230"/>
      <c r="O28" s="230"/>
      <c r="P28" s="230"/>
      <c r="Q28" s="230"/>
      <c r="S28" s="140"/>
      <c r="T28" s="140"/>
      <c r="U28" s="140"/>
    </row>
    <row r="29" spans="1:21" s="141" customFormat="1" ht="33.5" customHeight="1" x14ac:dyDescent="0.35">
      <c r="A29" s="216" t="s">
        <v>101</v>
      </c>
      <c r="B29" s="217"/>
      <c r="C29" s="217"/>
      <c r="D29" s="217"/>
      <c r="E29" s="217"/>
      <c r="F29" s="217"/>
      <c r="G29" s="217"/>
      <c r="H29" s="217"/>
      <c r="I29" s="217"/>
      <c r="J29" s="217"/>
      <c r="K29" s="217"/>
      <c r="L29" s="217"/>
      <c r="M29" s="217"/>
      <c r="N29" s="217"/>
      <c r="O29" s="217"/>
      <c r="P29" s="217"/>
      <c r="Q29" s="217"/>
      <c r="S29" s="140"/>
      <c r="T29" s="140"/>
      <c r="U29" s="140"/>
    </row>
    <row r="30" spans="1:21" s="141" customFormat="1" ht="15.5" x14ac:dyDescent="0.35">
      <c r="A30" s="145" t="s">
        <v>94</v>
      </c>
      <c r="B30" s="144"/>
      <c r="C30" s="144"/>
      <c r="D30" s="144"/>
      <c r="E30" s="146"/>
      <c r="F30" s="146"/>
      <c r="G30" s="146"/>
      <c r="H30" s="146"/>
      <c r="I30" s="146"/>
      <c r="J30" s="146"/>
      <c r="K30" s="146"/>
      <c r="L30" s="146"/>
      <c r="M30" s="146"/>
      <c r="N30" s="146"/>
      <c r="O30" s="144"/>
      <c r="P30" s="144"/>
      <c r="Q30" s="144"/>
      <c r="S30" s="140"/>
      <c r="T30" s="140"/>
      <c r="U30" s="140"/>
    </row>
  </sheetData>
  <mergeCells count="6">
    <mergeCell ref="A29:Q29"/>
    <mergeCell ref="A1:O1"/>
    <mergeCell ref="C7:I7"/>
    <mergeCell ref="D23:G23"/>
    <mergeCell ref="A25:Q26"/>
    <mergeCell ref="A27:Q28"/>
  </mergeCells>
  <pageMargins left="0.70866141732283472" right="0.70866141732283472" top="0.74803149606299213" bottom="0.74803149606299213" header="0.31496062992125984" footer="0.31496062992125984"/>
  <pageSetup paperSize="9" scale="80" orientation="landscape" r:id="rId1"/>
  <headerFooter>
    <oddHeader>&amp;C&amp;"Calibri,Regular"&amp;13SRAD Report 2042 Transport Statistics Rochdale 2019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8FBB-30DF-4812-AB7F-86B7A1BBA925}">
  <sheetPr>
    <pageSetUpPr fitToPage="1"/>
  </sheetPr>
  <dimension ref="A1:R75"/>
  <sheetViews>
    <sheetView zoomScale="75" zoomScaleNormal="75" zoomScalePageLayoutView="75" workbookViewId="0">
      <selection activeCell="W21" sqref="W21"/>
    </sheetView>
  </sheetViews>
  <sheetFormatPr defaultColWidth="12.81640625" defaultRowHeight="14.5" x14ac:dyDescent="0.35"/>
  <cols>
    <col min="1" max="1" width="14.26953125" style="6" customWidth="1"/>
    <col min="2" max="2" width="13.26953125" style="6" customWidth="1"/>
    <col min="3" max="8" width="10.7265625" style="6" customWidth="1"/>
    <col min="9" max="9" width="9.7265625" style="6" customWidth="1"/>
    <col min="10" max="16384" width="12.81640625" style="6"/>
  </cols>
  <sheetData>
    <row r="1" spans="1:18" ht="16.5" customHeight="1" thickTop="1" thickBot="1" x14ac:dyDescent="0.4">
      <c r="A1" s="232" t="s">
        <v>99</v>
      </c>
      <c r="B1" s="233"/>
      <c r="C1" s="233"/>
      <c r="D1" s="233"/>
      <c r="E1" s="233"/>
      <c r="F1" s="233"/>
      <c r="G1" s="233"/>
      <c r="H1" s="233"/>
      <c r="I1" s="233"/>
      <c r="J1" s="234"/>
      <c r="K1" s="234"/>
      <c r="L1" s="234"/>
      <c r="M1" s="234"/>
      <c r="N1" s="234"/>
      <c r="O1" s="234"/>
      <c r="P1" s="234"/>
      <c r="Q1" s="234"/>
      <c r="R1" s="235"/>
    </row>
    <row r="2" spans="1:18" ht="16.5" customHeight="1" thickBot="1" x14ac:dyDescent="0.4">
      <c r="A2" s="7" t="s">
        <v>45</v>
      </c>
      <c r="B2" s="8" t="s">
        <v>46</v>
      </c>
      <c r="C2" s="9" t="s">
        <v>7</v>
      </c>
      <c r="D2" s="10" t="s">
        <v>47</v>
      </c>
      <c r="E2" s="9" t="s">
        <v>48</v>
      </c>
      <c r="F2" s="10" t="s">
        <v>10</v>
      </c>
      <c r="G2" s="10" t="s">
        <v>49</v>
      </c>
      <c r="H2" s="10" t="s">
        <v>50</v>
      </c>
      <c r="I2" s="11" t="s">
        <v>51</v>
      </c>
      <c r="J2" s="7" t="s">
        <v>45</v>
      </c>
      <c r="K2" s="8" t="s">
        <v>46</v>
      </c>
      <c r="L2" s="9" t="s">
        <v>7</v>
      </c>
      <c r="M2" s="10" t="s">
        <v>47</v>
      </c>
      <c r="N2" s="9" t="s">
        <v>48</v>
      </c>
      <c r="O2" s="10" t="s">
        <v>10</v>
      </c>
      <c r="P2" s="10" t="s">
        <v>49</v>
      </c>
      <c r="Q2" s="10" t="s">
        <v>50</v>
      </c>
      <c r="R2" s="11" t="s">
        <v>51</v>
      </c>
    </row>
    <row r="3" spans="1:18" x14ac:dyDescent="0.35">
      <c r="A3" s="236" t="s">
        <v>52</v>
      </c>
      <c r="B3" s="12">
        <v>1997</v>
      </c>
      <c r="C3" s="13">
        <v>3671</v>
      </c>
      <c r="D3" s="14">
        <v>307</v>
      </c>
      <c r="E3" s="13">
        <v>137</v>
      </c>
      <c r="F3" s="13">
        <v>251</v>
      </c>
      <c r="G3" s="14">
        <v>12</v>
      </c>
      <c r="H3" s="13">
        <v>30</v>
      </c>
      <c r="I3" s="15">
        <f>SUM(C3:H3)</f>
        <v>4408</v>
      </c>
      <c r="J3" s="236" t="s">
        <v>53</v>
      </c>
      <c r="K3" s="12">
        <v>1997</v>
      </c>
      <c r="L3" s="13">
        <v>3433</v>
      </c>
      <c r="M3" s="14">
        <v>332</v>
      </c>
      <c r="N3" s="13">
        <v>125</v>
      </c>
      <c r="O3" s="13">
        <v>208</v>
      </c>
      <c r="P3" s="14">
        <v>10</v>
      </c>
      <c r="Q3" s="13">
        <v>17</v>
      </c>
      <c r="R3" s="15">
        <f t="shared" ref="R3:R22" si="0">SUM(L3:Q3)</f>
        <v>4125</v>
      </c>
    </row>
    <row r="4" spans="1:18" x14ac:dyDescent="0.35">
      <c r="A4" s="237"/>
      <c r="B4" s="12">
        <v>1998</v>
      </c>
      <c r="C4" s="13"/>
      <c r="D4" s="14"/>
      <c r="E4" s="13"/>
      <c r="F4" s="13"/>
      <c r="G4" s="14"/>
      <c r="H4" s="13"/>
      <c r="I4" s="15"/>
      <c r="J4" s="237"/>
      <c r="K4" s="12">
        <v>1998</v>
      </c>
      <c r="L4" s="13"/>
      <c r="M4" s="14"/>
      <c r="N4" s="13"/>
      <c r="O4" s="13"/>
      <c r="P4" s="14"/>
      <c r="Q4" s="13"/>
      <c r="R4" s="15"/>
    </row>
    <row r="5" spans="1:18" x14ac:dyDescent="0.35">
      <c r="A5" s="237"/>
      <c r="B5" s="12">
        <v>1999</v>
      </c>
      <c r="C5" s="13">
        <v>3673</v>
      </c>
      <c r="D5" s="14">
        <v>326</v>
      </c>
      <c r="E5" s="13">
        <v>83</v>
      </c>
      <c r="F5" s="13">
        <v>261</v>
      </c>
      <c r="G5" s="14">
        <v>14</v>
      </c>
      <c r="H5" s="13">
        <v>32</v>
      </c>
      <c r="I5" s="15">
        <f t="shared" ref="I5:I22" si="1">SUM(C5:H5)</f>
        <v>4389</v>
      </c>
      <c r="J5" s="237"/>
      <c r="K5" s="12">
        <v>1999</v>
      </c>
      <c r="L5" s="13">
        <v>3754</v>
      </c>
      <c r="M5" s="14">
        <v>376</v>
      </c>
      <c r="N5" s="13">
        <v>75</v>
      </c>
      <c r="O5" s="13">
        <v>231</v>
      </c>
      <c r="P5" s="14">
        <v>20</v>
      </c>
      <c r="Q5" s="13">
        <v>11</v>
      </c>
      <c r="R5" s="15">
        <f t="shared" si="0"/>
        <v>4467</v>
      </c>
    </row>
    <row r="6" spans="1:18" x14ac:dyDescent="0.35">
      <c r="A6" s="237"/>
      <c r="B6" s="12">
        <v>2000</v>
      </c>
      <c r="C6" s="13"/>
      <c r="D6" s="14"/>
      <c r="E6" s="13"/>
      <c r="F6" s="13"/>
      <c r="G6" s="14"/>
      <c r="H6" s="13"/>
      <c r="I6" s="15"/>
      <c r="J6" s="237"/>
      <c r="K6" s="12">
        <v>2000</v>
      </c>
      <c r="L6" s="13"/>
      <c r="M6" s="14"/>
      <c r="N6" s="13"/>
      <c r="O6" s="13"/>
      <c r="P6" s="14"/>
      <c r="Q6" s="13"/>
      <c r="R6" s="15"/>
    </row>
    <row r="7" spans="1:18" x14ac:dyDescent="0.35">
      <c r="A7" s="237"/>
      <c r="B7" s="12">
        <v>2001</v>
      </c>
      <c r="C7" s="13"/>
      <c r="D7" s="14"/>
      <c r="E7" s="13"/>
      <c r="F7" s="13"/>
      <c r="G7" s="14"/>
      <c r="H7" s="13"/>
      <c r="I7" s="15"/>
      <c r="J7" s="237"/>
      <c r="K7" s="12">
        <v>2001</v>
      </c>
      <c r="L7" s="13"/>
      <c r="M7" s="14"/>
      <c r="N7" s="13"/>
      <c r="O7" s="13"/>
      <c r="P7" s="14"/>
      <c r="Q7" s="13"/>
      <c r="R7" s="15"/>
    </row>
    <row r="8" spans="1:18" x14ac:dyDescent="0.35">
      <c r="A8" s="237"/>
      <c r="B8" s="12">
        <v>2002</v>
      </c>
      <c r="C8" s="13">
        <v>3813</v>
      </c>
      <c r="D8" s="14">
        <v>361</v>
      </c>
      <c r="E8" s="13">
        <v>78</v>
      </c>
      <c r="F8" s="13">
        <v>263</v>
      </c>
      <c r="G8" s="14">
        <v>27</v>
      </c>
      <c r="H8" s="13">
        <v>21</v>
      </c>
      <c r="I8" s="15">
        <f t="shared" si="1"/>
        <v>4563</v>
      </c>
      <c r="J8" s="237"/>
      <c r="K8" s="12">
        <v>2002</v>
      </c>
      <c r="L8" s="13">
        <v>3785</v>
      </c>
      <c r="M8" s="14">
        <v>372</v>
      </c>
      <c r="N8" s="13">
        <v>91</v>
      </c>
      <c r="O8" s="13">
        <v>253</v>
      </c>
      <c r="P8" s="14">
        <v>22</v>
      </c>
      <c r="Q8" s="13">
        <v>12</v>
      </c>
      <c r="R8" s="15">
        <f t="shared" si="0"/>
        <v>4535</v>
      </c>
    </row>
    <row r="9" spans="1:18" x14ac:dyDescent="0.35">
      <c r="A9" s="237"/>
      <c r="B9" s="12">
        <v>2003</v>
      </c>
      <c r="C9" s="13"/>
      <c r="D9" s="14"/>
      <c r="E9" s="13"/>
      <c r="F9" s="13"/>
      <c r="G9" s="14"/>
      <c r="H9" s="13"/>
      <c r="I9" s="15"/>
      <c r="J9" s="237"/>
      <c r="K9" s="12">
        <v>2003</v>
      </c>
      <c r="L9" s="13"/>
      <c r="M9" s="14"/>
      <c r="N9" s="13"/>
      <c r="O9" s="13"/>
      <c r="P9" s="14"/>
      <c r="Q9" s="13"/>
      <c r="R9" s="15"/>
    </row>
    <row r="10" spans="1:18" x14ac:dyDescent="0.35">
      <c r="A10" s="237"/>
      <c r="B10" s="12">
        <v>2004</v>
      </c>
      <c r="C10" s="13"/>
      <c r="D10" s="14"/>
      <c r="E10" s="13"/>
      <c r="F10" s="13"/>
      <c r="G10" s="14"/>
      <c r="H10" s="13"/>
      <c r="I10" s="15"/>
      <c r="J10" s="237"/>
      <c r="K10" s="12">
        <v>2004</v>
      </c>
      <c r="L10" s="13"/>
      <c r="M10" s="14"/>
      <c r="N10" s="13"/>
      <c r="O10" s="13"/>
      <c r="P10" s="14"/>
      <c r="Q10" s="13"/>
      <c r="R10" s="15"/>
    </row>
    <row r="11" spans="1:18" x14ac:dyDescent="0.35">
      <c r="A11" s="237"/>
      <c r="B11" s="12">
        <v>2005</v>
      </c>
      <c r="C11" s="13">
        <v>3757</v>
      </c>
      <c r="D11" s="14">
        <v>335</v>
      </c>
      <c r="E11" s="13">
        <v>88</v>
      </c>
      <c r="F11" s="13">
        <v>198</v>
      </c>
      <c r="G11" s="14">
        <v>10</v>
      </c>
      <c r="H11" s="13">
        <v>24</v>
      </c>
      <c r="I11" s="15">
        <f t="shared" si="1"/>
        <v>4412</v>
      </c>
      <c r="J11" s="237"/>
      <c r="K11" s="12">
        <v>2005</v>
      </c>
      <c r="L11" s="13">
        <v>3470</v>
      </c>
      <c r="M11" s="14">
        <v>315</v>
      </c>
      <c r="N11" s="13">
        <v>79</v>
      </c>
      <c r="O11" s="13">
        <v>187</v>
      </c>
      <c r="P11" s="14">
        <v>24</v>
      </c>
      <c r="Q11" s="13">
        <v>15</v>
      </c>
      <c r="R11" s="15">
        <f t="shared" si="0"/>
        <v>4090</v>
      </c>
    </row>
    <row r="12" spans="1:18" x14ac:dyDescent="0.35">
      <c r="A12" s="237"/>
      <c r="B12" s="12">
        <v>2006</v>
      </c>
      <c r="C12" s="13"/>
      <c r="D12" s="14"/>
      <c r="E12" s="13"/>
      <c r="F12" s="13"/>
      <c r="G12" s="14"/>
      <c r="H12" s="13"/>
      <c r="I12" s="15"/>
      <c r="J12" s="237"/>
      <c r="K12" s="12">
        <v>2006</v>
      </c>
      <c r="L12" s="13"/>
      <c r="M12" s="14"/>
      <c r="N12" s="13"/>
      <c r="O12" s="13"/>
      <c r="P12" s="14"/>
      <c r="Q12" s="13"/>
      <c r="R12" s="15"/>
    </row>
    <row r="13" spans="1:18" x14ac:dyDescent="0.35">
      <c r="A13" s="237"/>
      <c r="B13" s="12">
        <v>2007</v>
      </c>
      <c r="C13" s="13"/>
      <c r="D13" s="14"/>
      <c r="E13" s="13"/>
      <c r="F13" s="13"/>
      <c r="G13" s="14"/>
      <c r="H13" s="13"/>
      <c r="I13" s="15"/>
      <c r="J13" s="237"/>
      <c r="K13" s="12">
        <v>2007</v>
      </c>
      <c r="L13" s="13"/>
      <c r="M13" s="14"/>
      <c r="N13" s="13"/>
      <c r="O13" s="13"/>
      <c r="P13" s="14"/>
      <c r="Q13" s="13"/>
      <c r="R13" s="15"/>
    </row>
    <row r="14" spans="1:18" x14ac:dyDescent="0.35">
      <c r="A14" s="237"/>
      <c r="B14" s="12">
        <v>2008</v>
      </c>
      <c r="C14" s="13">
        <v>3868</v>
      </c>
      <c r="D14" s="14">
        <v>364</v>
      </c>
      <c r="E14" s="13">
        <v>87</v>
      </c>
      <c r="F14" s="13">
        <v>221</v>
      </c>
      <c r="G14" s="14">
        <v>12</v>
      </c>
      <c r="H14" s="13">
        <v>16</v>
      </c>
      <c r="I14" s="15">
        <f t="shared" si="1"/>
        <v>4568</v>
      </c>
      <c r="J14" s="237"/>
      <c r="K14" s="12">
        <v>2008</v>
      </c>
      <c r="L14" s="13">
        <v>3486</v>
      </c>
      <c r="M14" s="14">
        <v>384</v>
      </c>
      <c r="N14" s="13">
        <v>75</v>
      </c>
      <c r="O14" s="13">
        <v>198</v>
      </c>
      <c r="P14" s="14">
        <v>4</v>
      </c>
      <c r="Q14" s="13">
        <v>10</v>
      </c>
      <c r="R14" s="15">
        <f t="shared" si="0"/>
        <v>4157</v>
      </c>
    </row>
    <row r="15" spans="1:18" x14ac:dyDescent="0.35">
      <c r="A15" s="237"/>
      <c r="B15" s="12">
        <v>2009</v>
      </c>
      <c r="C15" s="13">
        <v>3626</v>
      </c>
      <c r="D15" s="14">
        <v>321</v>
      </c>
      <c r="E15" s="13">
        <v>80</v>
      </c>
      <c r="F15" s="13">
        <v>199</v>
      </c>
      <c r="G15" s="14">
        <v>25</v>
      </c>
      <c r="H15" s="13">
        <v>28</v>
      </c>
      <c r="I15" s="15">
        <f t="shared" si="1"/>
        <v>4279</v>
      </c>
      <c r="J15" s="237"/>
      <c r="K15" s="12">
        <v>2009</v>
      </c>
      <c r="L15" s="13">
        <v>3360</v>
      </c>
      <c r="M15" s="14">
        <v>319</v>
      </c>
      <c r="N15" s="13">
        <v>78</v>
      </c>
      <c r="O15" s="13">
        <v>181</v>
      </c>
      <c r="P15" s="14">
        <v>11</v>
      </c>
      <c r="Q15" s="13">
        <v>6</v>
      </c>
      <c r="R15" s="15">
        <f t="shared" si="0"/>
        <v>3955</v>
      </c>
    </row>
    <row r="16" spans="1:18" x14ac:dyDescent="0.35">
      <c r="A16" s="237"/>
      <c r="B16" s="12">
        <v>2010</v>
      </c>
      <c r="C16" s="13">
        <v>3584</v>
      </c>
      <c r="D16" s="14">
        <v>225</v>
      </c>
      <c r="E16" s="13">
        <v>112</v>
      </c>
      <c r="F16" s="13">
        <v>189</v>
      </c>
      <c r="G16" s="14">
        <v>25</v>
      </c>
      <c r="H16" s="13">
        <v>20</v>
      </c>
      <c r="I16" s="15">
        <f t="shared" si="1"/>
        <v>4155</v>
      </c>
      <c r="J16" s="237"/>
      <c r="K16" s="12">
        <v>2010</v>
      </c>
      <c r="L16" s="13">
        <v>3390</v>
      </c>
      <c r="M16" s="14">
        <v>287</v>
      </c>
      <c r="N16" s="13">
        <v>85</v>
      </c>
      <c r="O16" s="13">
        <v>170</v>
      </c>
      <c r="P16" s="14">
        <v>15</v>
      </c>
      <c r="Q16" s="13">
        <v>24</v>
      </c>
      <c r="R16" s="15">
        <f t="shared" si="0"/>
        <v>3971</v>
      </c>
    </row>
    <row r="17" spans="1:18" x14ac:dyDescent="0.35">
      <c r="A17" s="237"/>
      <c r="B17" s="12">
        <v>2011</v>
      </c>
      <c r="C17" s="13">
        <v>2939</v>
      </c>
      <c r="D17" s="14">
        <v>292</v>
      </c>
      <c r="E17" s="13">
        <v>53</v>
      </c>
      <c r="F17" s="13">
        <v>175</v>
      </c>
      <c r="G17" s="14">
        <v>12</v>
      </c>
      <c r="H17" s="13">
        <v>22</v>
      </c>
      <c r="I17" s="15">
        <f t="shared" si="1"/>
        <v>3493</v>
      </c>
      <c r="J17" s="237"/>
      <c r="K17" s="12">
        <v>2011</v>
      </c>
      <c r="L17" s="13">
        <v>2781</v>
      </c>
      <c r="M17" s="14">
        <v>291</v>
      </c>
      <c r="N17" s="13">
        <v>33</v>
      </c>
      <c r="O17" s="13">
        <v>187</v>
      </c>
      <c r="P17" s="14">
        <v>11</v>
      </c>
      <c r="Q17" s="13">
        <v>12</v>
      </c>
      <c r="R17" s="15">
        <f t="shared" si="0"/>
        <v>3315</v>
      </c>
    </row>
    <row r="18" spans="1:18" x14ac:dyDescent="0.35">
      <c r="A18" s="237"/>
      <c r="B18" s="12">
        <v>2012</v>
      </c>
      <c r="C18" s="13">
        <v>2969</v>
      </c>
      <c r="D18" s="14">
        <v>293</v>
      </c>
      <c r="E18" s="13">
        <v>60</v>
      </c>
      <c r="F18" s="13">
        <v>181</v>
      </c>
      <c r="G18" s="14">
        <v>12</v>
      </c>
      <c r="H18" s="13">
        <v>15</v>
      </c>
      <c r="I18" s="15">
        <f t="shared" si="1"/>
        <v>3530</v>
      </c>
      <c r="J18" s="237"/>
      <c r="K18" s="12">
        <v>2012</v>
      </c>
      <c r="L18" s="13">
        <v>2908</v>
      </c>
      <c r="M18" s="14">
        <v>266</v>
      </c>
      <c r="N18" s="13">
        <v>40</v>
      </c>
      <c r="O18" s="13">
        <v>177</v>
      </c>
      <c r="P18" s="14">
        <v>14</v>
      </c>
      <c r="Q18" s="13">
        <v>16</v>
      </c>
      <c r="R18" s="15">
        <f t="shared" si="0"/>
        <v>3421</v>
      </c>
    </row>
    <row r="19" spans="1:18" x14ac:dyDescent="0.35">
      <c r="A19" s="237"/>
      <c r="B19" s="12">
        <v>2013</v>
      </c>
      <c r="C19" s="13">
        <v>2548</v>
      </c>
      <c r="D19" s="14">
        <v>212</v>
      </c>
      <c r="E19" s="13">
        <v>65</v>
      </c>
      <c r="F19" s="13">
        <v>153</v>
      </c>
      <c r="G19" s="14">
        <v>14</v>
      </c>
      <c r="H19" s="13">
        <v>26</v>
      </c>
      <c r="I19" s="15">
        <f t="shared" si="1"/>
        <v>3018</v>
      </c>
      <c r="J19" s="237"/>
      <c r="K19" s="12">
        <v>2013</v>
      </c>
      <c r="L19" s="13">
        <v>2626</v>
      </c>
      <c r="M19" s="14">
        <v>221</v>
      </c>
      <c r="N19" s="13">
        <v>40</v>
      </c>
      <c r="O19" s="13">
        <v>148</v>
      </c>
      <c r="P19" s="14">
        <v>18</v>
      </c>
      <c r="Q19" s="13">
        <v>26</v>
      </c>
      <c r="R19" s="15">
        <f t="shared" si="0"/>
        <v>3079</v>
      </c>
    </row>
    <row r="20" spans="1:18" x14ac:dyDescent="0.35">
      <c r="A20" s="237"/>
      <c r="B20" s="12">
        <v>2014</v>
      </c>
      <c r="C20" s="13">
        <v>2480</v>
      </c>
      <c r="D20" s="14">
        <v>256</v>
      </c>
      <c r="E20" s="13">
        <v>51</v>
      </c>
      <c r="F20" s="13">
        <v>180</v>
      </c>
      <c r="G20" s="14">
        <v>6</v>
      </c>
      <c r="H20" s="13">
        <v>16</v>
      </c>
      <c r="I20" s="15">
        <f t="shared" si="1"/>
        <v>2989</v>
      </c>
      <c r="J20" s="237"/>
      <c r="K20" s="12">
        <v>2014</v>
      </c>
      <c r="L20" s="13">
        <v>2706</v>
      </c>
      <c r="M20" s="14">
        <v>242</v>
      </c>
      <c r="N20" s="13">
        <v>42</v>
      </c>
      <c r="O20" s="13">
        <v>179</v>
      </c>
      <c r="P20" s="14">
        <v>5</v>
      </c>
      <c r="Q20" s="13">
        <v>9</v>
      </c>
      <c r="R20" s="15">
        <f t="shared" si="0"/>
        <v>3183</v>
      </c>
    </row>
    <row r="21" spans="1:18" x14ac:dyDescent="0.35">
      <c r="A21" s="237"/>
      <c r="B21" s="12">
        <v>2015</v>
      </c>
      <c r="C21" s="13">
        <v>2494</v>
      </c>
      <c r="D21" s="14">
        <v>264</v>
      </c>
      <c r="E21" s="13">
        <v>43</v>
      </c>
      <c r="F21" s="13">
        <v>144</v>
      </c>
      <c r="G21" s="14">
        <v>12</v>
      </c>
      <c r="H21" s="13">
        <v>48</v>
      </c>
      <c r="I21" s="15">
        <f t="shared" si="1"/>
        <v>3005</v>
      </c>
      <c r="J21" s="237"/>
      <c r="K21" s="12">
        <v>2015</v>
      </c>
      <c r="L21" s="13">
        <v>2536</v>
      </c>
      <c r="M21" s="14">
        <v>250</v>
      </c>
      <c r="N21" s="13">
        <v>30</v>
      </c>
      <c r="O21" s="13">
        <v>137</v>
      </c>
      <c r="P21" s="14">
        <v>9</v>
      </c>
      <c r="Q21" s="13">
        <v>40</v>
      </c>
      <c r="R21" s="15">
        <f t="shared" si="0"/>
        <v>3002</v>
      </c>
    </row>
    <row r="22" spans="1:18" x14ac:dyDescent="0.35">
      <c r="A22" s="237"/>
      <c r="B22" s="12">
        <v>2016</v>
      </c>
      <c r="C22" s="13">
        <v>2498</v>
      </c>
      <c r="D22" s="14">
        <v>256</v>
      </c>
      <c r="E22" s="13">
        <v>55</v>
      </c>
      <c r="F22" s="13">
        <v>131</v>
      </c>
      <c r="G22" s="14">
        <v>3</v>
      </c>
      <c r="H22" s="13">
        <v>23</v>
      </c>
      <c r="I22" s="15">
        <f t="shared" si="1"/>
        <v>2966</v>
      </c>
      <c r="J22" s="237"/>
      <c r="K22" s="12">
        <v>2016</v>
      </c>
      <c r="L22" s="13">
        <v>2525</v>
      </c>
      <c r="M22" s="14">
        <v>264</v>
      </c>
      <c r="N22" s="13">
        <v>50</v>
      </c>
      <c r="O22" s="13">
        <v>123</v>
      </c>
      <c r="P22" s="14">
        <v>6</v>
      </c>
      <c r="Q22" s="13">
        <v>17</v>
      </c>
      <c r="R22" s="15">
        <f t="shared" si="0"/>
        <v>2985</v>
      </c>
    </row>
    <row r="23" spans="1:18" x14ac:dyDescent="0.35">
      <c r="A23" s="237"/>
      <c r="B23" s="12">
        <v>2017</v>
      </c>
      <c r="C23" s="13">
        <v>2795</v>
      </c>
      <c r="D23" s="14">
        <v>261</v>
      </c>
      <c r="E23" s="13">
        <v>57</v>
      </c>
      <c r="F23" s="13">
        <v>146</v>
      </c>
      <c r="G23" s="14">
        <v>14</v>
      </c>
      <c r="H23" s="13">
        <v>37</v>
      </c>
      <c r="I23" s="16">
        <f>SUM(C23:H23)</f>
        <v>3310</v>
      </c>
      <c r="J23" s="237"/>
      <c r="K23" s="12">
        <v>2017</v>
      </c>
      <c r="L23" s="13">
        <v>2587</v>
      </c>
      <c r="M23" s="14">
        <v>253</v>
      </c>
      <c r="N23" s="13">
        <v>54</v>
      </c>
      <c r="O23" s="13">
        <v>128</v>
      </c>
      <c r="P23" s="14">
        <v>12</v>
      </c>
      <c r="Q23" s="13">
        <v>10</v>
      </c>
      <c r="R23" s="16">
        <f>SUM(L23:Q23)</f>
        <v>3044</v>
      </c>
    </row>
    <row r="24" spans="1:18" x14ac:dyDescent="0.35">
      <c r="A24" s="237"/>
      <c r="B24" s="12">
        <v>2018</v>
      </c>
      <c r="C24" s="13">
        <v>2544</v>
      </c>
      <c r="D24" s="14">
        <v>216</v>
      </c>
      <c r="E24" s="13">
        <v>47</v>
      </c>
      <c r="F24" s="13">
        <v>124</v>
      </c>
      <c r="G24" s="14">
        <v>10</v>
      </c>
      <c r="H24" s="13">
        <v>19</v>
      </c>
      <c r="I24" s="16">
        <v>2960</v>
      </c>
      <c r="J24" s="237"/>
      <c r="K24" s="12">
        <v>2018</v>
      </c>
      <c r="L24" s="13">
        <v>2548</v>
      </c>
      <c r="M24" s="14">
        <v>235</v>
      </c>
      <c r="N24" s="13">
        <v>45</v>
      </c>
      <c r="O24" s="13">
        <v>114</v>
      </c>
      <c r="P24" s="14">
        <v>9</v>
      </c>
      <c r="Q24" s="13">
        <v>5</v>
      </c>
      <c r="R24" s="16">
        <v>2956</v>
      </c>
    </row>
    <row r="25" spans="1:18" x14ac:dyDescent="0.35">
      <c r="A25" s="237"/>
      <c r="B25" s="12">
        <v>2019</v>
      </c>
      <c r="C25" s="13">
        <v>2561</v>
      </c>
      <c r="D25" s="14">
        <v>225</v>
      </c>
      <c r="E25" s="13">
        <v>59</v>
      </c>
      <c r="F25" s="13">
        <v>129</v>
      </c>
      <c r="G25" s="14">
        <v>10</v>
      </c>
      <c r="H25" s="13">
        <v>20</v>
      </c>
      <c r="I25" s="16">
        <v>3004</v>
      </c>
      <c r="J25" s="237"/>
      <c r="K25" s="12">
        <v>2019</v>
      </c>
      <c r="L25" s="13">
        <v>2399</v>
      </c>
      <c r="M25" s="14">
        <v>229</v>
      </c>
      <c r="N25" s="13">
        <v>44</v>
      </c>
      <c r="O25" s="13">
        <v>111</v>
      </c>
      <c r="P25" s="14">
        <v>8</v>
      </c>
      <c r="Q25" s="13">
        <v>22</v>
      </c>
      <c r="R25" s="16">
        <v>2813</v>
      </c>
    </row>
    <row r="26" spans="1:18" ht="15" thickBot="1" x14ac:dyDescent="0.4">
      <c r="A26" s="237"/>
      <c r="B26" s="12">
        <v>2020</v>
      </c>
      <c r="C26" s="13">
        <v>1448</v>
      </c>
      <c r="D26" s="14">
        <v>150</v>
      </c>
      <c r="E26" s="13">
        <v>41</v>
      </c>
      <c r="F26" s="13">
        <v>120</v>
      </c>
      <c r="G26" s="14">
        <v>4</v>
      </c>
      <c r="H26" s="13">
        <v>28</v>
      </c>
      <c r="I26" s="16">
        <f>SUM(C26:H26)</f>
        <v>1791</v>
      </c>
      <c r="J26" s="237"/>
      <c r="K26" s="12">
        <v>2020</v>
      </c>
      <c r="L26" s="13">
        <v>1844</v>
      </c>
      <c r="M26" s="14">
        <v>163</v>
      </c>
      <c r="N26" s="13">
        <v>54</v>
      </c>
      <c r="O26" s="13">
        <v>112</v>
      </c>
      <c r="P26" s="14">
        <v>5</v>
      </c>
      <c r="Q26" s="13">
        <v>25</v>
      </c>
      <c r="R26" s="16">
        <f>SUM(L26:Q26)</f>
        <v>2203</v>
      </c>
    </row>
    <row r="27" spans="1:18" ht="16.5" customHeight="1" thickBot="1" x14ac:dyDescent="0.4">
      <c r="A27" s="238"/>
      <c r="B27" s="8" t="s">
        <v>98</v>
      </c>
      <c r="C27" s="17">
        <f>C26/C3</f>
        <v>0.39444293108144918</v>
      </c>
      <c r="D27" s="18">
        <f t="shared" ref="D27:I27" si="2">D26/D3</f>
        <v>0.48859934853420195</v>
      </c>
      <c r="E27" s="17">
        <f t="shared" si="2"/>
        <v>0.29927007299270075</v>
      </c>
      <c r="F27" s="18">
        <f t="shared" si="2"/>
        <v>0.47808764940239046</v>
      </c>
      <c r="G27" s="18">
        <f t="shared" si="2"/>
        <v>0.33333333333333331</v>
      </c>
      <c r="H27" s="18">
        <f t="shared" si="2"/>
        <v>0.93333333333333335</v>
      </c>
      <c r="I27" s="19">
        <f t="shared" si="2"/>
        <v>0.4063067150635209</v>
      </c>
      <c r="J27" s="238"/>
      <c r="K27" s="8" t="s">
        <v>98</v>
      </c>
      <c r="L27" s="17">
        <f>L26/L3</f>
        <v>0.53713952810952514</v>
      </c>
      <c r="M27" s="18">
        <f t="shared" ref="M27:R27" si="3">M26/M3</f>
        <v>0.49096385542168675</v>
      </c>
      <c r="N27" s="17">
        <f t="shared" si="3"/>
        <v>0.432</v>
      </c>
      <c r="O27" s="18">
        <f t="shared" si="3"/>
        <v>0.53846153846153844</v>
      </c>
      <c r="P27" s="18">
        <f t="shared" si="3"/>
        <v>0.5</v>
      </c>
      <c r="Q27" s="18">
        <f t="shared" si="3"/>
        <v>1.4705882352941178</v>
      </c>
      <c r="R27" s="19">
        <f t="shared" si="3"/>
        <v>0.53406060606060601</v>
      </c>
    </row>
    <row r="28" spans="1:18" x14ac:dyDescent="0.35">
      <c r="A28" s="236" t="s">
        <v>54</v>
      </c>
      <c r="B28" s="12">
        <v>1997</v>
      </c>
      <c r="C28" s="13">
        <v>3188</v>
      </c>
      <c r="D28" s="20">
        <v>282</v>
      </c>
      <c r="E28" s="21">
        <v>46</v>
      </c>
      <c r="F28" s="20">
        <v>240</v>
      </c>
      <c r="G28" s="20">
        <v>20</v>
      </c>
      <c r="H28" s="13">
        <v>26</v>
      </c>
      <c r="I28" s="15">
        <f t="shared" ref="I28:I47" si="4">SUM(C28:H28)</f>
        <v>3802</v>
      </c>
    </row>
    <row r="29" spans="1:18" x14ac:dyDescent="0.35">
      <c r="A29" s="237"/>
      <c r="B29" s="12">
        <v>1998</v>
      </c>
      <c r="C29" s="13"/>
      <c r="D29" s="20"/>
      <c r="E29" s="21"/>
      <c r="F29" s="20"/>
      <c r="G29" s="20"/>
      <c r="H29" s="13"/>
      <c r="I29" s="15"/>
    </row>
    <row r="30" spans="1:18" x14ac:dyDescent="0.35">
      <c r="A30" s="237"/>
      <c r="B30" s="12">
        <v>1999</v>
      </c>
      <c r="C30" s="13">
        <v>3101</v>
      </c>
      <c r="D30" s="22">
        <v>230</v>
      </c>
      <c r="E30" s="23">
        <v>30</v>
      </c>
      <c r="F30" s="22">
        <v>255</v>
      </c>
      <c r="G30" s="22">
        <v>14</v>
      </c>
      <c r="H30" s="13">
        <v>28</v>
      </c>
      <c r="I30" s="15">
        <f t="shared" si="4"/>
        <v>3658</v>
      </c>
    </row>
    <row r="31" spans="1:18" x14ac:dyDescent="0.35">
      <c r="A31" s="237"/>
      <c r="B31" s="12">
        <v>2000</v>
      </c>
      <c r="C31" s="13"/>
      <c r="D31" s="22"/>
      <c r="E31" s="23"/>
      <c r="F31" s="22"/>
      <c r="G31" s="22"/>
      <c r="H31" s="13"/>
      <c r="I31" s="15"/>
    </row>
    <row r="32" spans="1:18" x14ac:dyDescent="0.35">
      <c r="A32" s="237"/>
      <c r="B32" s="12">
        <v>2001</v>
      </c>
      <c r="C32" s="13"/>
      <c r="D32" s="22"/>
      <c r="E32" s="23"/>
      <c r="F32" s="22"/>
      <c r="G32" s="22"/>
      <c r="H32" s="13"/>
      <c r="I32" s="15"/>
    </row>
    <row r="33" spans="1:9" x14ac:dyDescent="0.35">
      <c r="A33" s="237"/>
      <c r="B33" s="12">
        <v>2002</v>
      </c>
      <c r="C33" s="13">
        <v>3506</v>
      </c>
      <c r="D33" s="22">
        <v>260</v>
      </c>
      <c r="E33" s="23">
        <v>19</v>
      </c>
      <c r="F33" s="22">
        <v>262</v>
      </c>
      <c r="G33" s="22">
        <v>13</v>
      </c>
      <c r="H33" s="13">
        <v>19</v>
      </c>
      <c r="I33" s="15">
        <f t="shared" si="4"/>
        <v>4079</v>
      </c>
    </row>
    <row r="34" spans="1:9" x14ac:dyDescent="0.35">
      <c r="A34" s="237"/>
      <c r="B34" s="12">
        <v>2003</v>
      </c>
      <c r="C34" s="13"/>
      <c r="D34" s="22"/>
      <c r="E34" s="23"/>
      <c r="F34" s="22"/>
      <c r="G34" s="22"/>
      <c r="H34" s="13"/>
      <c r="I34" s="15"/>
    </row>
    <row r="35" spans="1:9" x14ac:dyDescent="0.35">
      <c r="A35" s="237"/>
      <c r="B35" s="12">
        <v>2004</v>
      </c>
      <c r="C35" s="13"/>
      <c r="D35" s="22"/>
      <c r="E35" s="23"/>
      <c r="F35" s="22"/>
      <c r="G35" s="22"/>
      <c r="H35" s="13"/>
      <c r="I35" s="15"/>
    </row>
    <row r="36" spans="1:9" x14ac:dyDescent="0.35">
      <c r="A36" s="237"/>
      <c r="B36" s="12">
        <v>2005</v>
      </c>
      <c r="C36" s="13">
        <v>3140</v>
      </c>
      <c r="D36" s="22">
        <v>252</v>
      </c>
      <c r="E36" s="23">
        <v>15</v>
      </c>
      <c r="F36" s="22">
        <v>203</v>
      </c>
      <c r="G36" s="22">
        <v>13</v>
      </c>
      <c r="H36" s="13">
        <v>13</v>
      </c>
      <c r="I36" s="15">
        <f t="shared" si="4"/>
        <v>3636</v>
      </c>
    </row>
    <row r="37" spans="1:9" x14ac:dyDescent="0.35">
      <c r="A37" s="237"/>
      <c r="B37" s="12">
        <v>2006</v>
      </c>
      <c r="C37" s="13"/>
      <c r="D37" s="22"/>
      <c r="E37" s="23"/>
      <c r="F37" s="22"/>
      <c r="G37" s="22"/>
      <c r="H37" s="13"/>
      <c r="I37" s="15"/>
    </row>
    <row r="38" spans="1:9" x14ac:dyDescent="0.35">
      <c r="A38" s="237"/>
      <c r="B38" s="12">
        <v>2007</v>
      </c>
      <c r="C38" s="13"/>
      <c r="D38" s="22"/>
      <c r="E38" s="23"/>
      <c r="F38" s="22"/>
      <c r="G38" s="22"/>
      <c r="H38" s="13"/>
      <c r="I38" s="15"/>
    </row>
    <row r="39" spans="1:9" x14ac:dyDescent="0.35">
      <c r="A39" s="237"/>
      <c r="B39" s="12">
        <v>2008</v>
      </c>
      <c r="C39" s="13">
        <v>3395</v>
      </c>
      <c r="D39" s="22">
        <v>313</v>
      </c>
      <c r="E39" s="23">
        <v>30</v>
      </c>
      <c r="F39" s="22">
        <v>210</v>
      </c>
      <c r="G39" s="22">
        <v>10</v>
      </c>
      <c r="H39" s="13">
        <v>13</v>
      </c>
      <c r="I39" s="15">
        <f t="shared" si="4"/>
        <v>3971</v>
      </c>
    </row>
    <row r="40" spans="1:9" x14ac:dyDescent="0.35">
      <c r="A40" s="237"/>
      <c r="B40" s="12">
        <v>2009</v>
      </c>
      <c r="C40" s="13">
        <v>3014</v>
      </c>
      <c r="D40" s="22">
        <v>275</v>
      </c>
      <c r="E40" s="23">
        <v>16</v>
      </c>
      <c r="F40" s="22">
        <v>188</v>
      </c>
      <c r="G40" s="22">
        <v>21</v>
      </c>
      <c r="H40" s="13">
        <v>22</v>
      </c>
      <c r="I40" s="15">
        <f t="shared" si="4"/>
        <v>3536</v>
      </c>
    </row>
    <row r="41" spans="1:9" x14ac:dyDescent="0.35">
      <c r="A41" s="237"/>
      <c r="B41" s="12">
        <v>2010</v>
      </c>
      <c r="C41" s="13">
        <v>3356</v>
      </c>
      <c r="D41" s="13">
        <v>226</v>
      </c>
      <c r="E41" s="14">
        <v>37</v>
      </c>
      <c r="F41" s="13">
        <v>176</v>
      </c>
      <c r="G41" s="13">
        <v>15</v>
      </c>
      <c r="H41" s="13">
        <v>29</v>
      </c>
      <c r="I41" s="15">
        <f t="shared" si="4"/>
        <v>3839</v>
      </c>
    </row>
    <row r="42" spans="1:9" x14ac:dyDescent="0.35">
      <c r="A42" s="237"/>
      <c r="B42" s="12">
        <v>2011</v>
      </c>
      <c r="C42" s="13">
        <v>2794</v>
      </c>
      <c r="D42" s="13">
        <v>202</v>
      </c>
      <c r="E42" s="14">
        <v>16</v>
      </c>
      <c r="F42" s="13">
        <v>182</v>
      </c>
      <c r="G42" s="13">
        <v>4</v>
      </c>
      <c r="H42" s="13">
        <v>10</v>
      </c>
      <c r="I42" s="15">
        <f t="shared" si="4"/>
        <v>3208</v>
      </c>
    </row>
    <row r="43" spans="1:9" x14ac:dyDescent="0.35">
      <c r="A43" s="237"/>
      <c r="B43" s="12">
        <v>2012</v>
      </c>
      <c r="C43" s="13">
        <v>2877</v>
      </c>
      <c r="D43" s="13">
        <v>202</v>
      </c>
      <c r="E43" s="14">
        <v>19</v>
      </c>
      <c r="F43" s="13">
        <v>177</v>
      </c>
      <c r="G43" s="13">
        <v>7</v>
      </c>
      <c r="H43" s="13">
        <v>23</v>
      </c>
      <c r="I43" s="15">
        <f t="shared" si="4"/>
        <v>3305</v>
      </c>
    </row>
    <row r="44" spans="1:9" x14ac:dyDescent="0.35">
      <c r="A44" s="237"/>
      <c r="B44" s="12">
        <v>2013</v>
      </c>
      <c r="C44" s="13">
        <v>2751</v>
      </c>
      <c r="D44" s="13">
        <v>207</v>
      </c>
      <c r="E44" s="13">
        <v>22</v>
      </c>
      <c r="F44" s="13">
        <v>149</v>
      </c>
      <c r="G44" s="13">
        <v>18</v>
      </c>
      <c r="H44" s="13">
        <v>20</v>
      </c>
      <c r="I44" s="15">
        <f t="shared" si="4"/>
        <v>3167</v>
      </c>
    </row>
    <row r="45" spans="1:9" x14ac:dyDescent="0.35">
      <c r="A45" s="237"/>
      <c r="B45" s="12">
        <v>2014</v>
      </c>
      <c r="C45" s="13">
        <v>2653</v>
      </c>
      <c r="D45" s="13">
        <v>195</v>
      </c>
      <c r="E45" s="13">
        <v>15</v>
      </c>
      <c r="F45" s="13">
        <v>184</v>
      </c>
      <c r="G45" s="13">
        <v>6</v>
      </c>
      <c r="H45" s="13">
        <v>16</v>
      </c>
      <c r="I45" s="15">
        <f t="shared" si="4"/>
        <v>3069</v>
      </c>
    </row>
    <row r="46" spans="1:9" x14ac:dyDescent="0.35">
      <c r="A46" s="237"/>
      <c r="B46" s="12">
        <v>2015</v>
      </c>
      <c r="C46" s="13">
        <v>2307</v>
      </c>
      <c r="D46" s="13">
        <v>197</v>
      </c>
      <c r="E46" s="13">
        <v>9</v>
      </c>
      <c r="F46" s="13">
        <v>155</v>
      </c>
      <c r="G46" s="13">
        <v>7</v>
      </c>
      <c r="H46" s="13">
        <v>30</v>
      </c>
      <c r="I46" s="15">
        <f t="shared" si="4"/>
        <v>2705</v>
      </c>
    </row>
    <row r="47" spans="1:9" x14ac:dyDescent="0.35">
      <c r="A47" s="237"/>
      <c r="B47" s="12">
        <v>2016</v>
      </c>
      <c r="C47" s="13">
        <v>2198</v>
      </c>
      <c r="D47" s="13">
        <v>220</v>
      </c>
      <c r="E47" s="13">
        <v>8</v>
      </c>
      <c r="F47" s="13">
        <v>157</v>
      </c>
      <c r="G47" s="13">
        <v>9</v>
      </c>
      <c r="H47" s="13">
        <v>31</v>
      </c>
      <c r="I47" s="15">
        <f t="shared" si="4"/>
        <v>2623</v>
      </c>
    </row>
    <row r="48" spans="1:9" x14ac:dyDescent="0.35">
      <c r="A48" s="237"/>
      <c r="B48" s="12">
        <v>2017</v>
      </c>
      <c r="C48" s="13">
        <v>2325</v>
      </c>
      <c r="D48" s="13">
        <v>194</v>
      </c>
      <c r="E48" s="13">
        <v>15</v>
      </c>
      <c r="F48" s="13">
        <v>147</v>
      </c>
      <c r="G48" s="13">
        <v>6</v>
      </c>
      <c r="H48" s="13">
        <v>42</v>
      </c>
      <c r="I48" s="16">
        <f>SUM(C48:H48)</f>
        <v>2729</v>
      </c>
    </row>
    <row r="49" spans="1:9" x14ac:dyDescent="0.35">
      <c r="A49" s="237"/>
      <c r="B49" s="12">
        <v>2018</v>
      </c>
      <c r="C49" s="13">
        <v>2478</v>
      </c>
      <c r="D49" s="13">
        <v>164</v>
      </c>
      <c r="E49" s="13">
        <v>27</v>
      </c>
      <c r="F49" s="13">
        <v>125</v>
      </c>
      <c r="G49" s="13">
        <v>8</v>
      </c>
      <c r="H49" s="13">
        <v>28</v>
      </c>
      <c r="I49" s="16">
        <v>2830</v>
      </c>
    </row>
    <row r="50" spans="1:9" x14ac:dyDescent="0.35">
      <c r="A50" s="237"/>
      <c r="B50" s="12">
        <v>2019</v>
      </c>
      <c r="C50" s="13">
        <v>2383</v>
      </c>
      <c r="D50" s="13">
        <v>179</v>
      </c>
      <c r="E50" s="13">
        <v>8</v>
      </c>
      <c r="F50" s="13">
        <v>125</v>
      </c>
      <c r="G50" s="13">
        <v>5</v>
      </c>
      <c r="H50" s="13">
        <v>35</v>
      </c>
      <c r="I50" s="16">
        <v>2735</v>
      </c>
    </row>
    <row r="51" spans="1:9" ht="15" thickBot="1" x14ac:dyDescent="0.4">
      <c r="A51" s="237"/>
      <c r="B51" s="12">
        <v>2020</v>
      </c>
      <c r="C51" s="13">
        <v>1485</v>
      </c>
      <c r="D51" s="13">
        <v>127</v>
      </c>
      <c r="E51" s="13">
        <v>12</v>
      </c>
      <c r="F51" s="13">
        <v>113</v>
      </c>
      <c r="G51" s="13">
        <v>4</v>
      </c>
      <c r="H51" s="13">
        <v>37</v>
      </c>
      <c r="I51" s="16">
        <f>SUM(C51:H51)</f>
        <v>1778</v>
      </c>
    </row>
    <row r="52" spans="1:9" ht="16.5" customHeight="1" thickBot="1" x14ac:dyDescent="0.4">
      <c r="A52" s="239"/>
      <c r="B52" s="24" t="s">
        <v>98</v>
      </c>
      <c r="C52" s="25">
        <f>C51/C28</f>
        <v>0.46580928481806777</v>
      </c>
      <c r="D52" s="25">
        <f t="shared" ref="D52:I52" si="5">D51/D28</f>
        <v>0.450354609929078</v>
      </c>
      <c r="E52" s="25">
        <f t="shared" si="5"/>
        <v>0.2608695652173913</v>
      </c>
      <c r="F52" s="25">
        <f t="shared" si="5"/>
        <v>0.47083333333333333</v>
      </c>
      <c r="G52" s="25">
        <f t="shared" si="5"/>
        <v>0.2</v>
      </c>
      <c r="H52" s="25">
        <f t="shared" si="5"/>
        <v>1.4230769230769231</v>
      </c>
      <c r="I52" s="26">
        <f t="shared" si="5"/>
        <v>0.46764860599684377</v>
      </c>
    </row>
    <row r="53" spans="1:9" ht="15" thickTop="1" x14ac:dyDescent="0.35"/>
    <row r="73" spans="1:11" ht="17.5" customHeight="1" x14ac:dyDescent="0.35">
      <c r="K73" s="27"/>
    </row>
    <row r="75" spans="1:11" x14ac:dyDescent="0.35">
      <c r="A75" s="28"/>
      <c r="K75" s="27"/>
    </row>
  </sheetData>
  <mergeCells count="4">
    <mergeCell ref="A1:R1"/>
    <mergeCell ref="A3:A27"/>
    <mergeCell ref="J3:J27"/>
    <mergeCell ref="A28:A52"/>
  </mergeCells>
  <printOptions horizontalCentered="1" verticalCentered="1"/>
  <pageMargins left="0.74803149606299213" right="0.74803149606299213" top="0.78740157480314965" bottom="0" header="0.51181102362204722" footer="0.51181102362204722"/>
  <pageSetup paperSize="9" scale="61" orientation="landscape" r:id="rId1"/>
  <headerFooter alignWithMargins="0">
    <oddHeader>&amp;C&amp;"-,Regular"&amp;13SRAD Report 2042 Transport Statistics Rochdale 2019</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AF93-3340-4C2C-AFFE-E0FC6460A385}">
  <sheetPr>
    <pageSetUpPr fitToPage="1"/>
  </sheetPr>
  <dimension ref="A1:I63"/>
  <sheetViews>
    <sheetView zoomScaleNormal="100" workbookViewId="0">
      <selection activeCell="M8" sqref="M8"/>
    </sheetView>
  </sheetViews>
  <sheetFormatPr defaultColWidth="9.1796875" defaultRowHeight="12.5" x14ac:dyDescent="0.25"/>
  <cols>
    <col min="1" max="1" width="22.7265625" style="1" customWidth="1"/>
    <col min="2" max="2" width="8.7265625" style="1" customWidth="1"/>
    <col min="3" max="3" width="10.54296875" style="1" customWidth="1"/>
    <col min="4" max="4" width="7.54296875" style="1" customWidth="1"/>
    <col min="5" max="5" width="11.26953125" style="1" customWidth="1"/>
    <col min="6" max="6" width="9.1796875" style="1" customWidth="1"/>
    <col min="7" max="7" width="10.54296875" style="1" customWidth="1"/>
    <col min="8" max="8" width="8.54296875" style="1" customWidth="1"/>
    <col min="9" max="9" width="9.1796875" style="1" hidden="1" customWidth="1"/>
    <col min="10" max="10" width="0.1796875" style="1" customWidth="1"/>
    <col min="11" max="16384" width="9.1796875" style="1"/>
  </cols>
  <sheetData>
    <row r="1" spans="1:9" ht="14.5" x14ac:dyDescent="0.35">
      <c r="A1" s="155" t="s">
        <v>102</v>
      </c>
      <c r="B1" s="156"/>
      <c r="C1" s="156"/>
      <c r="D1" s="156"/>
      <c r="E1" s="156"/>
      <c r="F1" s="156"/>
      <c r="G1" s="156"/>
    </row>
    <row r="2" spans="1:9" ht="6.75" customHeight="1" thickBot="1" x14ac:dyDescent="0.4">
      <c r="A2" s="156"/>
      <c r="B2" s="156"/>
      <c r="C2" s="156"/>
      <c r="D2" s="156"/>
      <c r="E2" s="156"/>
      <c r="F2" s="156"/>
      <c r="G2" s="156"/>
    </row>
    <row r="3" spans="1:9" ht="18.75" customHeight="1" thickTop="1" x14ac:dyDescent="0.25">
      <c r="A3" s="243" t="s">
        <v>103</v>
      </c>
      <c r="B3" s="244"/>
      <c r="C3" s="244"/>
      <c r="D3" s="244"/>
      <c r="E3" s="244"/>
      <c r="F3" s="244"/>
      <c r="G3" s="245"/>
      <c r="H3" s="29"/>
      <c r="I3" s="29"/>
    </row>
    <row r="4" spans="1:9" ht="14.5" x14ac:dyDescent="0.35">
      <c r="A4" s="157"/>
      <c r="B4" s="246" t="s">
        <v>55</v>
      </c>
      <c r="C4" s="247"/>
      <c r="D4" s="240" t="s">
        <v>56</v>
      </c>
      <c r="E4" s="241"/>
      <c r="F4" s="246" t="s">
        <v>57</v>
      </c>
      <c r="G4" s="248"/>
    </row>
    <row r="5" spans="1:9" ht="44.25" customHeight="1" x14ac:dyDescent="0.35">
      <c r="A5" s="157" t="s">
        <v>58</v>
      </c>
      <c r="B5" s="158" t="s">
        <v>59</v>
      </c>
      <c r="C5" s="158" t="s">
        <v>60</v>
      </c>
      <c r="D5" s="158" t="s">
        <v>59</v>
      </c>
      <c r="E5" s="158" t="s">
        <v>60</v>
      </c>
      <c r="F5" s="158" t="s">
        <v>59</v>
      </c>
      <c r="G5" s="159" t="s">
        <v>60</v>
      </c>
    </row>
    <row r="6" spans="1:9" ht="15" customHeight="1" x14ac:dyDescent="0.35">
      <c r="A6" s="160" t="s">
        <v>61</v>
      </c>
      <c r="B6" s="161">
        <v>64.625850340136054</v>
      </c>
      <c r="C6" s="162">
        <v>1.4183673469387754</v>
      </c>
      <c r="D6" s="161">
        <v>54.060324825986086</v>
      </c>
      <c r="E6" s="162">
        <v>1.5870069605568446</v>
      </c>
      <c r="F6" s="161">
        <v>62.207357859531776</v>
      </c>
      <c r="G6" s="163">
        <v>1.5183946488294315</v>
      </c>
    </row>
    <row r="7" spans="1:9" ht="15" customHeight="1" x14ac:dyDescent="0.35">
      <c r="A7" s="160" t="s">
        <v>62</v>
      </c>
      <c r="B7" s="161">
        <v>62.248995983935743</v>
      </c>
      <c r="C7" s="162">
        <v>1.4738955823293172</v>
      </c>
      <c r="D7" s="161">
        <v>58.333333333333336</v>
      </c>
      <c r="E7" s="162">
        <v>1.5069444444444444</v>
      </c>
      <c r="F7" s="161">
        <v>65.032679738562095</v>
      </c>
      <c r="G7" s="163">
        <v>1.5</v>
      </c>
    </row>
    <row r="8" spans="1:9" ht="14.5" x14ac:dyDescent="0.35">
      <c r="A8" s="160" t="s">
        <v>63</v>
      </c>
      <c r="B8" s="161">
        <v>62.564102564102562</v>
      </c>
      <c r="C8" s="162">
        <v>1.4512820512820512</v>
      </c>
      <c r="D8" s="161">
        <v>64.372469635627525</v>
      </c>
      <c r="E8" s="162">
        <v>1.3846153846153846</v>
      </c>
      <c r="F8" s="161">
        <v>62.745098039215684</v>
      </c>
      <c r="G8" s="163">
        <v>1.5</v>
      </c>
    </row>
    <row r="9" spans="1:9" ht="14.5" x14ac:dyDescent="0.35">
      <c r="A9" s="160" t="s">
        <v>64</v>
      </c>
      <c r="B9" s="161">
        <v>58.083832335329348</v>
      </c>
      <c r="C9" s="162">
        <v>1.4431137724550898</v>
      </c>
      <c r="D9" s="161">
        <v>53.023255813953483</v>
      </c>
      <c r="E9" s="162">
        <v>1.5767441860465117</v>
      </c>
      <c r="F9" s="161">
        <v>59.808612440191389</v>
      </c>
      <c r="G9" s="163">
        <v>1.4976076555023923</v>
      </c>
    </row>
    <row r="10" spans="1:9" ht="14.5" x14ac:dyDescent="0.35">
      <c r="A10" s="160" t="s">
        <v>65</v>
      </c>
      <c r="B10" s="164">
        <v>82.474226804123703</v>
      </c>
      <c r="C10" s="165">
        <v>1.1907216494845361</v>
      </c>
      <c r="D10" s="164">
        <v>62.553191489361701</v>
      </c>
      <c r="E10" s="165">
        <v>1.4170212765957446</v>
      </c>
      <c r="F10" s="164">
        <v>70.873786407766985</v>
      </c>
      <c r="G10" s="166">
        <v>1.3446601941747574</v>
      </c>
    </row>
    <row r="11" spans="1:9" ht="15" thickBot="1" x14ac:dyDescent="0.4">
      <c r="A11" s="167" t="s">
        <v>66</v>
      </c>
      <c r="B11" s="168">
        <v>65.878070973612381</v>
      </c>
      <c r="C11" s="169">
        <v>1.4001480454936293</v>
      </c>
      <c r="D11" s="168">
        <v>57.98022598870056</v>
      </c>
      <c r="E11" s="169">
        <v>1.5057123590428174</v>
      </c>
      <c r="F11" s="168">
        <v>64.052287581699346</v>
      </c>
      <c r="G11" s="170">
        <v>1.4778491131344778</v>
      </c>
    </row>
    <row r="12" spans="1:9" ht="15" thickTop="1" x14ac:dyDescent="0.35">
      <c r="A12" s="156"/>
      <c r="B12" s="156"/>
      <c r="C12" s="156"/>
      <c r="D12" s="156"/>
      <c r="E12" s="156"/>
      <c r="F12" s="156"/>
      <c r="G12" s="156"/>
    </row>
    <row r="13" spans="1:9" ht="0.75" customHeight="1" thickBot="1" x14ac:dyDescent="0.4">
      <c r="A13" s="156"/>
      <c r="B13" s="156"/>
      <c r="C13" s="156"/>
      <c r="D13" s="156"/>
      <c r="E13" s="156"/>
      <c r="F13" s="156"/>
      <c r="G13" s="156"/>
    </row>
    <row r="14" spans="1:9" ht="18.75" customHeight="1" thickTop="1" x14ac:dyDescent="0.25">
      <c r="A14" s="243" t="s">
        <v>67</v>
      </c>
      <c r="B14" s="244"/>
      <c r="C14" s="244"/>
      <c r="D14" s="244"/>
      <c r="E14" s="244"/>
      <c r="F14" s="244"/>
      <c r="G14" s="245"/>
      <c r="H14" s="29"/>
      <c r="I14" s="29"/>
    </row>
    <row r="15" spans="1:9" ht="14.5" x14ac:dyDescent="0.35">
      <c r="A15" s="157"/>
      <c r="B15" s="240" t="s">
        <v>55</v>
      </c>
      <c r="C15" s="241"/>
      <c r="D15" s="240" t="s">
        <v>56</v>
      </c>
      <c r="E15" s="241"/>
      <c r="F15" s="240" t="s">
        <v>57</v>
      </c>
      <c r="G15" s="242"/>
    </row>
    <row r="16" spans="1:9" ht="43.5" x14ac:dyDescent="0.35">
      <c r="A16" s="157" t="s">
        <v>46</v>
      </c>
      <c r="B16" s="158" t="s">
        <v>59</v>
      </c>
      <c r="C16" s="158" t="s">
        <v>60</v>
      </c>
      <c r="D16" s="158" t="s">
        <v>59</v>
      </c>
      <c r="E16" s="158" t="s">
        <v>60</v>
      </c>
      <c r="F16" s="158" t="s">
        <v>59</v>
      </c>
      <c r="G16" s="159" t="s">
        <v>60</v>
      </c>
    </row>
    <row r="17" spans="1:7" ht="15.75" customHeight="1" x14ac:dyDescent="0.35">
      <c r="A17" s="171">
        <v>2002</v>
      </c>
      <c r="B17" s="161">
        <v>71</v>
      </c>
      <c r="C17" s="162">
        <v>1.36</v>
      </c>
      <c r="D17" s="161">
        <v>61</v>
      </c>
      <c r="E17" s="162">
        <v>1.45</v>
      </c>
      <c r="F17" s="161">
        <v>61</v>
      </c>
      <c r="G17" s="163">
        <v>1.52</v>
      </c>
    </row>
    <row r="18" spans="1:7" ht="15.75" customHeight="1" x14ac:dyDescent="0.35">
      <c r="A18" s="171">
        <v>2005</v>
      </c>
      <c r="B18" s="161">
        <v>70</v>
      </c>
      <c r="C18" s="162">
        <v>1.36</v>
      </c>
      <c r="D18" s="161">
        <v>64</v>
      </c>
      <c r="E18" s="162">
        <v>1.43</v>
      </c>
      <c r="F18" s="161">
        <v>64</v>
      </c>
      <c r="G18" s="163">
        <v>1.49</v>
      </c>
    </row>
    <row r="19" spans="1:7" ht="14.5" x14ac:dyDescent="0.35">
      <c r="A19" s="171">
        <v>2008</v>
      </c>
      <c r="B19" s="161">
        <v>76</v>
      </c>
      <c r="C19" s="162">
        <v>1.28</v>
      </c>
      <c r="D19" s="161">
        <v>70</v>
      </c>
      <c r="E19" s="162">
        <v>1.34</v>
      </c>
      <c r="F19" s="161">
        <v>78</v>
      </c>
      <c r="G19" s="163">
        <v>1.25</v>
      </c>
    </row>
    <row r="20" spans="1:7" ht="14.5" x14ac:dyDescent="0.35">
      <c r="A20" s="171">
        <v>2009</v>
      </c>
      <c r="B20" s="161">
        <v>66.434010152284259</v>
      </c>
      <c r="C20" s="162">
        <v>1.4102157360406091</v>
      </c>
      <c r="D20" s="161">
        <v>61.48014440433213</v>
      </c>
      <c r="E20" s="162">
        <v>1.4768953068592057</v>
      </c>
      <c r="F20" s="161">
        <v>61.194620253164558</v>
      </c>
      <c r="G20" s="163">
        <v>1.5320411392405062</v>
      </c>
    </row>
    <row r="21" spans="1:7" ht="14.5" x14ac:dyDescent="0.35">
      <c r="A21" s="171">
        <v>2010</v>
      </c>
      <c r="B21" s="161">
        <v>66.415331448319193</v>
      </c>
      <c r="C21" s="162">
        <v>1.407163053722903</v>
      </c>
      <c r="D21" s="161">
        <v>58.085335245607752</v>
      </c>
      <c r="E21" s="162">
        <v>1.5177482968806024</v>
      </c>
      <c r="F21" s="161">
        <v>61.209335219236202</v>
      </c>
      <c r="G21" s="163">
        <v>1.5332390381895333</v>
      </c>
    </row>
    <row r="22" spans="1:7" ht="14.5" x14ac:dyDescent="0.35">
      <c r="A22" s="171">
        <v>2011</v>
      </c>
      <c r="B22" s="161">
        <v>68.195991091314028</v>
      </c>
      <c r="C22" s="162">
        <v>1.3781737193763919</v>
      </c>
      <c r="D22" s="161">
        <v>60.602855631940777</v>
      </c>
      <c r="E22" s="162">
        <v>1.4849286092014806</v>
      </c>
      <c r="F22" s="161">
        <v>68.633540372670808</v>
      </c>
      <c r="G22" s="163">
        <v>1.4016563146997929</v>
      </c>
    </row>
    <row r="23" spans="1:7" ht="13.5" customHeight="1" x14ac:dyDescent="0.35">
      <c r="A23" s="171">
        <v>2012</v>
      </c>
      <c r="B23" s="161">
        <v>63.828920570264771</v>
      </c>
      <c r="C23" s="162">
        <v>1.4484725050916496</v>
      </c>
      <c r="D23" s="161">
        <v>59.824561403508767</v>
      </c>
      <c r="E23" s="162">
        <v>1.494298245614035</v>
      </c>
      <c r="F23" s="161">
        <v>61.200521966072209</v>
      </c>
      <c r="G23" s="163">
        <v>1.5311004784688995</v>
      </c>
    </row>
    <row r="24" spans="1:7" ht="14.5" x14ac:dyDescent="0.35">
      <c r="A24" s="171">
        <v>2013</v>
      </c>
      <c r="B24" s="161">
        <v>66.700201207243452</v>
      </c>
      <c r="C24" s="162">
        <v>1.4059356136820926</v>
      </c>
      <c r="D24" s="161">
        <v>58.528951486697963</v>
      </c>
      <c r="E24" s="162">
        <v>1.5023474178403755</v>
      </c>
      <c r="F24" s="161">
        <v>64.421252371916509</v>
      </c>
      <c r="G24" s="163">
        <v>1.4800759013282732</v>
      </c>
    </row>
    <row r="25" spans="1:7" ht="14.5" x14ac:dyDescent="0.35">
      <c r="A25" s="171">
        <v>2014</v>
      </c>
      <c r="B25" s="161">
        <v>68.8474870017331</v>
      </c>
      <c r="C25" s="162">
        <v>1.3739168110918545</v>
      </c>
      <c r="D25" s="161">
        <v>64.065626250500202</v>
      </c>
      <c r="E25" s="162">
        <v>1.4381752701080432</v>
      </c>
      <c r="F25" s="161">
        <v>66.381655654877562</v>
      </c>
      <c r="G25" s="163">
        <v>1.4360668480373104</v>
      </c>
    </row>
    <row r="26" spans="1:7" ht="14.5" x14ac:dyDescent="0.35">
      <c r="A26" s="171">
        <v>2015</v>
      </c>
      <c r="B26" s="161">
        <v>67.270258035310093</v>
      </c>
      <c r="C26" s="162">
        <v>1.3945614060024152</v>
      </c>
      <c r="D26" s="161">
        <v>56.914893617021278</v>
      </c>
      <c r="E26" s="162">
        <v>1.532861507083418</v>
      </c>
      <c r="F26" s="161">
        <v>62.068965517241381</v>
      </c>
      <c r="G26" s="163">
        <v>1.5193303461879102</v>
      </c>
    </row>
    <row r="27" spans="1:7" ht="14.5" x14ac:dyDescent="0.35">
      <c r="A27" s="172">
        <v>2016</v>
      </c>
      <c r="B27" s="164">
        <v>65.860465116279059</v>
      </c>
      <c r="C27" s="165">
        <v>1.4171840651039442</v>
      </c>
      <c r="D27" s="164">
        <v>60.829063809967401</v>
      </c>
      <c r="E27" s="165">
        <v>1.4699998002158516</v>
      </c>
      <c r="F27" s="164">
        <v>65.721649484536087</v>
      </c>
      <c r="G27" s="166">
        <v>1.4484869408272774</v>
      </c>
    </row>
    <row r="28" spans="1:7" ht="14.5" x14ac:dyDescent="0.35">
      <c r="A28" s="172">
        <v>2017</v>
      </c>
      <c r="B28" s="164">
        <v>70.24928483857785</v>
      </c>
      <c r="C28" s="165">
        <v>1.3562487215276668</v>
      </c>
      <c r="D28" s="164">
        <v>63.177059626763764</v>
      </c>
      <c r="E28" s="165">
        <v>1.4210912461596921</v>
      </c>
      <c r="F28" s="164">
        <v>63.986679352997143</v>
      </c>
      <c r="G28" s="166">
        <v>1.4795785473000593</v>
      </c>
    </row>
    <row r="29" spans="1:7" ht="14.5" x14ac:dyDescent="0.35">
      <c r="A29" s="172">
        <v>2018</v>
      </c>
      <c r="B29" s="164">
        <v>68.712186689714784</v>
      </c>
      <c r="C29" s="165">
        <v>1.3627097593243098</v>
      </c>
      <c r="D29" s="164">
        <v>64.132379248658324</v>
      </c>
      <c r="E29" s="165">
        <v>1.4199232217590136</v>
      </c>
      <c r="F29" s="164">
        <v>70.651704790677599</v>
      </c>
      <c r="G29" s="166">
        <v>1.367714040612549</v>
      </c>
    </row>
    <row r="30" spans="1:7" ht="14.5" x14ac:dyDescent="0.35">
      <c r="A30" s="172">
        <v>2019</v>
      </c>
      <c r="B30" s="164">
        <v>68.840899074482152</v>
      </c>
      <c r="C30" s="165">
        <v>1.3652037894559095</v>
      </c>
      <c r="D30" s="164">
        <v>65.183486238532112</v>
      </c>
      <c r="E30" s="165">
        <v>1.38793815105832</v>
      </c>
      <c r="F30" s="164">
        <v>63.841336116910227</v>
      </c>
      <c r="G30" s="166">
        <v>1.4634166714900518</v>
      </c>
    </row>
    <row r="31" spans="1:7" ht="15" thickBot="1" x14ac:dyDescent="0.4">
      <c r="A31" s="173" t="s">
        <v>104</v>
      </c>
      <c r="B31" s="174">
        <v>65.878070973612381</v>
      </c>
      <c r="C31" s="175">
        <v>1.4001480454936293</v>
      </c>
      <c r="D31" s="174">
        <v>57.98022598870056</v>
      </c>
      <c r="E31" s="175">
        <v>1.5057123590428174</v>
      </c>
      <c r="F31" s="174">
        <v>64.052287581699346</v>
      </c>
      <c r="G31" s="176">
        <v>1.4778491131344778</v>
      </c>
    </row>
    <row r="32" spans="1:7" ht="15" thickTop="1" x14ac:dyDescent="0.35">
      <c r="A32" s="177" t="s">
        <v>105</v>
      </c>
      <c r="B32" s="156"/>
      <c r="C32" s="156"/>
      <c r="D32" s="156"/>
      <c r="E32" s="156"/>
      <c r="F32" s="156"/>
      <c r="G32" s="156"/>
    </row>
    <row r="33" spans="1:7" ht="14.5" x14ac:dyDescent="0.35">
      <c r="A33" s="6"/>
      <c r="B33" s="6"/>
      <c r="C33" s="6"/>
      <c r="D33" s="6"/>
      <c r="E33" s="6"/>
      <c r="F33" s="6"/>
      <c r="G33" s="6"/>
    </row>
    <row r="34" spans="1:7" ht="14.5" x14ac:dyDescent="0.35">
      <c r="A34" s="6"/>
      <c r="B34" s="6"/>
      <c r="C34" s="6"/>
      <c r="D34" s="6"/>
      <c r="E34" s="6"/>
      <c r="F34" s="6"/>
      <c r="G34" s="6"/>
    </row>
    <row r="35" spans="1:7" ht="14.5" x14ac:dyDescent="0.35">
      <c r="A35" s="6"/>
      <c r="B35" s="6"/>
      <c r="C35" s="6"/>
      <c r="D35" s="6"/>
      <c r="E35" s="6"/>
      <c r="F35" s="6"/>
      <c r="G35" s="6"/>
    </row>
    <row r="36" spans="1:7" ht="14.5" x14ac:dyDescent="0.35">
      <c r="A36" s="6"/>
      <c r="B36" s="6"/>
      <c r="C36" s="6"/>
      <c r="D36" s="6"/>
      <c r="E36" s="6"/>
      <c r="F36" s="6"/>
      <c r="G36" s="6"/>
    </row>
    <row r="37" spans="1:7" ht="14.5" x14ac:dyDescent="0.35">
      <c r="A37" s="6"/>
      <c r="B37" s="6"/>
      <c r="C37" s="6"/>
      <c r="D37" s="6"/>
      <c r="E37" s="6"/>
      <c r="F37" s="6"/>
      <c r="G37" s="6"/>
    </row>
    <row r="38" spans="1:7" ht="14.5" x14ac:dyDescent="0.35">
      <c r="A38" s="6"/>
      <c r="B38" s="6"/>
      <c r="C38" s="6"/>
      <c r="D38" s="6"/>
      <c r="E38" s="6"/>
      <c r="F38" s="6"/>
      <c r="G38" s="6"/>
    </row>
    <row r="39" spans="1:7" ht="14.5" x14ac:dyDescent="0.35">
      <c r="A39" s="6"/>
      <c r="B39" s="6"/>
      <c r="C39" s="6"/>
      <c r="D39" s="6"/>
      <c r="E39" s="6"/>
      <c r="F39" s="6"/>
      <c r="G39" s="6"/>
    </row>
    <row r="40" spans="1:7" ht="14.5" x14ac:dyDescent="0.35">
      <c r="A40" s="6"/>
      <c r="B40" s="6"/>
      <c r="C40" s="6"/>
      <c r="D40" s="6"/>
      <c r="E40" s="6"/>
      <c r="F40" s="6"/>
      <c r="G40" s="6"/>
    </row>
    <row r="41" spans="1:7" ht="14.5" x14ac:dyDescent="0.35">
      <c r="A41" s="6"/>
      <c r="B41" s="6"/>
      <c r="C41" s="6"/>
      <c r="D41" s="6"/>
      <c r="E41" s="6"/>
      <c r="F41" s="6"/>
      <c r="G41" s="6"/>
    </row>
    <row r="42" spans="1:7" ht="14.5" x14ac:dyDescent="0.35">
      <c r="A42" s="6"/>
      <c r="B42" s="6"/>
      <c r="C42" s="6"/>
      <c r="D42" s="6"/>
      <c r="E42" s="6"/>
      <c r="F42" s="6"/>
      <c r="G42" s="6"/>
    </row>
    <row r="43" spans="1:7" ht="14.5" x14ac:dyDescent="0.35">
      <c r="A43" s="6"/>
      <c r="B43" s="6"/>
      <c r="C43" s="6"/>
      <c r="D43" s="6"/>
      <c r="E43" s="6"/>
      <c r="F43" s="6"/>
      <c r="G43" s="6"/>
    </row>
    <row r="44" spans="1:7" ht="14.5" x14ac:dyDescent="0.35">
      <c r="A44" s="6"/>
      <c r="B44" s="6"/>
      <c r="C44" s="6"/>
      <c r="D44" s="6"/>
      <c r="E44" s="6"/>
      <c r="F44" s="6"/>
      <c r="G44" s="6"/>
    </row>
    <row r="45" spans="1:7" ht="14.5" x14ac:dyDescent="0.35">
      <c r="A45" s="6"/>
      <c r="B45" s="6"/>
      <c r="C45" s="6"/>
      <c r="D45" s="6"/>
      <c r="E45" s="6"/>
      <c r="F45" s="6"/>
      <c r="G45" s="6"/>
    </row>
    <row r="46" spans="1:7" ht="14.5" x14ac:dyDescent="0.35">
      <c r="A46" s="6"/>
      <c r="B46" s="6"/>
      <c r="C46" s="6"/>
      <c r="D46" s="6"/>
      <c r="E46" s="6"/>
      <c r="F46" s="6"/>
      <c r="G46" s="6"/>
    </row>
    <row r="47" spans="1:7" ht="14.5" x14ac:dyDescent="0.35">
      <c r="A47" s="6"/>
      <c r="B47" s="6"/>
      <c r="C47" s="6"/>
      <c r="D47" s="6"/>
      <c r="E47" s="6"/>
      <c r="F47" s="6"/>
      <c r="G47" s="6"/>
    </row>
    <row r="48" spans="1:7" ht="14.5" x14ac:dyDescent="0.35">
      <c r="A48" s="6"/>
      <c r="B48" s="6"/>
      <c r="C48" s="6"/>
      <c r="D48" s="6"/>
      <c r="E48" s="6"/>
      <c r="F48" s="6"/>
      <c r="G48" s="6"/>
    </row>
    <row r="49" spans="1:7" ht="14.5" x14ac:dyDescent="0.35">
      <c r="A49" s="6"/>
      <c r="B49" s="6"/>
      <c r="C49" s="6"/>
      <c r="D49" s="6"/>
      <c r="E49" s="6"/>
      <c r="F49" s="6"/>
      <c r="G49" s="6"/>
    </row>
    <row r="50" spans="1:7" ht="14.5" x14ac:dyDescent="0.35">
      <c r="A50" s="6"/>
      <c r="B50" s="6"/>
      <c r="C50" s="6"/>
      <c r="D50" s="6"/>
      <c r="E50" s="6"/>
      <c r="F50" s="6"/>
      <c r="G50" s="6"/>
    </row>
    <row r="51" spans="1:7" ht="14.5" x14ac:dyDescent="0.35">
      <c r="A51" s="6"/>
      <c r="B51" s="6"/>
      <c r="C51" s="6"/>
      <c r="D51" s="6"/>
      <c r="E51" s="6"/>
      <c r="F51" s="6"/>
      <c r="G51" s="6"/>
    </row>
    <row r="52" spans="1:7" ht="14.5" x14ac:dyDescent="0.35">
      <c r="A52" s="6"/>
      <c r="B52" s="6"/>
      <c r="C52" s="6"/>
      <c r="D52" s="6"/>
      <c r="E52" s="6"/>
      <c r="F52" s="6"/>
      <c r="G52" s="6"/>
    </row>
    <row r="53" spans="1:7" ht="14.5" x14ac:dyDescent="0.35">
      <c r="A53" s="6"/>
      <c r="B53" s="6"/>
      <c r="C53" s="6"/>
      <c r="D53" s="6"/>
      <c r="E53" s="6"/>
      <c r="F53" s="6"/>
      <c r="G53" s="6"/>
    </row>
    <row r="54" spans="1:7" ht="14.5" x14ac:dyDescent="0.35">
      <c r="A54" s="6"/>
      <c r="B54" s="6"/>
      <c r="C54" s="6"/>
      <c r="D54" s="6"/>
      <c r="E54" s="6"/>
      <c r="F54" s="6"/>
      <c r="G54" s="6"/>
    </row>
    <row r="55" spans="1:7" ht="14.5" x14ac:dyDescent="0.35">
      <c r="A55" s="6"/>
      <c r="B55" s="6"/>
      <c r="C55" s="6"/>
      <c r="D55" s="6"/>
      <c r="E55" s="6"/>
      <c r="F55" s="6"/>
      <c r="G55" s="6"/>
    </row>
    <row r="56" spans="1:7" ht="14.5" x14ac:dyDescent="0.35">
      <c r="A56" s="6"/>
      <c r="B56" s="6"/>
      <c r="C56" s="6"/>
      <c r="D56" s="6"/>
      <c r="E56" s="6"/>
      <c r="F56" s="6"/>
      <c r="G56" s="6"/>
    </row>
    <row r="57" spans="1:7" ht="14.5" x14ac:dyDescent="0.35">
      <c r="A57" s="6"/>
      <c r="B57" s="6"/>
      <c r="C57" s="6"/>
      <c r="D57" s="6"/>
      <c r="E57" s="6"/>
      <c r="F57" s="6"/>
      <c r="G57" s="6"/>
    </row>
    <row r="58" spans="1:7" ht="14.5" x14ac:dyDescent="0.35">
      <c r="A58" s="6"/>
      <c r="B58" s="6"/>
      <c r="C58" s="6"/>
      <c r="D58" s="6"/>
      <c r="E58" s="6"/>
      <c r="F58" s="6"/>
      <c r="G58" s="6"/>
    </row>
    <row r="59" spans="1:7" ht="14.5" x14ac:dyDescent="0.35">
      <c r="A59" s="6"/>
      <c r="B59" s="6"/>
      <c r="C59" s="6"/>
      <c r="D59" s="6"/>
      <c r="E59" s="6"/>
      <c r="F59" s="6"/>
      <c r="G59" s="6"/>
    </row>
    <row r="60" spans="1:7" ht="14.5" x14ac:dyDescent="0.35">
      <c r="A60" s="6"/>
      <c r="B60" s="6"/>
      <c r="C60" s="6"/>
      <c r="D60" s="6"/>
      <c r="E60" s="6"/>
      <c r="F60" s="6"/>
      <c r="G60" s="6"/>
    </row>
    <row r="61" spans="1:7" ht="14.5" x14ac:dyDescent="0.35">
      <c r="A61" s="6"/>
      <c r="B61" s="6"/>
      <c r="C61" s="6"/>
      <c r="D61" s="6"/>
      <c r="E61" s="6"/>
      <c r="F61" s="6"/>
      <c r="G61" s="6"/>
    </row>
    <row r="62" spans="1:7" ht="14.5" x14ac:dyDescent="0.35">
      <c r="A62" s="6"/>
      <c r="B62" s="6"/>
      <c r="C62" s="6"/>
      <c r="D62" s="6"/>
      <c r="E62" s="6"/>
      <c r="F62" s="6"/>
      <c r="G62" s="6"/>
    </row>
    <row r="63" spans="1:7" ht="14.5" x14ac:dyDescent="0.35">
      <c r="A63" s="6"/>
      <c r="B63" s="6"/>
      <c r="C63" s="6"/>
      <c r="D63" s="6"/>
      <c r="E63" s="6"/>
      <c r="F63" s="6"/>
      <c r="G63" s="6"/>
    </row>
  </sheetData>
  <mergeCells count="8">
    <mergeCell ref="B15:C15"/>
    <mergeCell ref="D15:E15"/>
    <mergeCell ref="F15:G15"/>
    <mergeCell ref="A3:G3"/>
    <mergeCell ref="B4:C4"/>
    <mergeCell ref="D4:E4"/>
    <mergeCell ref="F4:G4"/>
    <mergeCell ref="A14:G14"/>
  </mergeCells>
  <pageMargins left="0.70866141732283472" right="0.70866141732283472" top="0.74803149606299213" bottom="0.74803149606299213" header="0.31496062992125984" footer="0.31496062992125984"/>
  <pageSetup paperSize="9" orientation="portrait" r:id="rId1"/>
  <headerFooter>
    <oddHeader>&amp;C&amp;"Calibri,Regular"&amp;13SRAD Report 2042 Transport Statistics Rochdale 2019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CFA4-A7A0-4934-9D16-523F6A3A5266}">
  <sheetPr>
    <pageSetUpPr fitToPage="1"/>
  </sheetPr>
  <dimension ref="A1:D23"/>
  <sheetViews>
    <sheetView zoomScaleNormal="100" workbookViewId="0">
      <selection activeCell="W21" sqref="W21"/>
    </sheetView>
  </sheetViews>
  <sheetFormatPr defaultColWidth="9.1796875" defaultRowHeight="14.5" x14ac:dyDescent="0.35"/>
  <cols>
    <col min="1" max="1" width="10" style="6" customWidth="1"/>
    <col min="2" max="2" width="10.26953125" style="6" customWidth="1"/>
    <col min="3" max="4" width="11.26953125" style="6" customWidth="1"/>
    <col min="5" max="16384" width="9.1796875" style="6"/>
  </cols>
  <sheetData>
    <row r="1" spans="1:4" x14ac:dyDescent="0.35">
      <c r="A1" s="155" t="s">
        <v>68</v>
      </c>
      <c r="B1" s="156"/>
      <c r="C1" s="156"/>
      <c r="D1" s="156"/>
    </row>
    <row r="2" spans="1:4" ht="15" thickBot="1" x14ac:dyDescent="0.4">
      <c r="A2" s="156"/>
      <c r="B2" s="156"/>
      <c r="C2" s="156"/>
      <c r="D2" s="156"/>
    </row>
    <row r="3" spans="1:4" ht="45.75" customHeight="1" thickTop="1" x14ac:dyDescent="0.35">
      <c r="A3" s="249" t="s">
        <v>106</v>
      </c>
      <c r="B3" s="250"/>
      <c r="C3" s="250"/>
      <c r="D3" s="251"/>
    </row>
    <row r="4" spans="1:4" ht="15.75" customHeight="1" x14ac:dyDescent="0.35">
      <c r="A4" s="157" t="s">
        <v>46</v>
      </c>
      <c r="B4" s="178" t="s">
        <v>55</v>
      </c>
      <c r="C4" s="178" t="s">
        <v>56</v>
      </c>
      <c r="D4" s="179" t="s">
        <v>57</v>
      </c>
    </row>
    <row r="5" spans="1:4" ht="13.5" customHeight="1" x14ac:dyDescent="0.35">
      <c r="A5" s="171">
        <v>1997</v>
      </c>
      <c r="B5" s="180">
        <v>80</v>
      </c>
      <c r="C5" s="180">
        <v>115</v>
      </c>
      <c r="D5" s="181">
        <v>215</v>
      </c>
    </row>
    <row r="6" spans="1:4" ht="13.5" customHeight="1" x14ac:dyDescent="0.35">
      <c r="A6" s="171">
        <v>1999</v>
      </c>
      <c r="B6" s="180">
        <v>100</v>
      </c>
      <c r="C6" s="180">
        <v>74</v>
      </c>
      <c r="D6" s="181">
        <v>335</v>
      </c>
    </row>
    <row r="7" spans="1:4" ht="13.5" customHeight="1" x14ac:dyDescent="0.35">
      <c r="A7" s="171">
        <v>2002</v>
      </c>
      <c r="B7" s="180">
        <v>104</v>
      </c>
      <c r="C7" s="180">
        <v>70</v>
      </c>
      <c r="D7" s="181">
        <v>441</v>
      </c>
    </row>
    <row r="8" spans="1:4" ht="14.25" customHeight="1" x14ac:dyDescent="0.35">
      <c r="A8" s="171">
        <v>2005</v>
      </c>
      <c r="B8" s="180">
        <v>134</v>
      </c>
      <c r="C8" s="180">
        <v>84</v>
      </c>
      <c r="D8" s="181">
        <v>379</v>
      </c>
    </row>
    <row r="9" spans="1:4" ht="14.25" customHeight="1" x14ac:dyDescent="0.35">
      <c r="A9" s="171">
        <v>2008</v>
      </c>
      <c r="B9" s="180">
        <v>152</v>
      </c>
      <c r="C9" s="180">
        <v>105</v>
      </c>
      <c r="D9" s="181">
        <v>510</v>
      </c>
    </row>
    <row r="10" spans="1:4" ht="15" customHeight="1" x14ac:dyDescent="0.35">
      <c r="A10" s="171">
        <v>2009</v>
      </c>
      <c r="B10" s="180">
        <v>129</v>
      </c>
      <c r="C10" s="180">
        <v>126</v>
      </c>
      <c r="D10" s="181">
        <v>574</v>
      </c>
    </row>
    <row r="11" spans="1:4" ht="14.25" customHeight="1" x14ac:dyDescent="0.35">
      <c r="A11" s="171">
        <v>2010</v>
      </c>
      <c r="B11" s="180">
        <v>157</v>
      </c>
      <c r="C11" s="180">
        <v>120</v>
      </c>
      <c r="D11" s="181">
        <v>546</v>
      </c>
    </row>
    <row r="12" spans="1:4" ht="13.5" customHeight="1" x14ac:dyDescent="0.35">
      <c r="A12" s="171">
        <v>2011</v>
      </c>
      <c r="B12" s="180">
        <v>204</v>
      </c>
      <c r="C12" s="180">
        <v>127</v>
      </c>
      <c r="D12" s="181">
        <v>513</v>
      </c>
    </row>
    <row r="13" spans="1:4" ht="13.5" customHeight="1" x14ac:dyDescent="0.35">
      <c r="A13" s="171">
        <v>2012</v>
      </c>
      <c r="B13" s="180">
        <v>175</v>
      </c>
      <c r="C13" s="180">
        <v>128</v>
      </c>
      <c r="D13" s="181">
        <v>553</v>
      </c>
    </row>
    <row r="14" spans="1:4" ht="13.5" customHeight="1" x14ac:dyDescent="0.35">
      <c r="A14" s="171">
        <v>2013</v>
      </c>
      <c r="B14" s="180">
        <v>160</v>
      </c>
      <c r="C14" s="180">
        <v>124</v>
      </c>
      <c r="D14" s="181">
        <v>477</v>
      </c>
    </row>
    <row r="15" spans="1:4" ht="13.5" customHeight="1" x14ac:dyDescent="0.35">
      <c r="A15" s="171">
        <v>2014</v>
      </c>
      <c r="B15" s="180">
        <v>221</v>
      </c>
      <c r="C15" s="180">
        <v>120</v>
      </c>
      <c r="D15" s="181">
        <v>620</v>
      </c>
    </row>
    <row r="16" spans="1:4" ht="13.5" customHeight="1" x14ac:dyDescent="0.35">
      <c r="A16" s="171">
        <v>2015</v>
      </c>
      <c r="B16" s="180">
        <v>176</v>
      </c>
      <c r="C16" s="180">
        <v>136</v>
      </c>
      <c r="D16" s="181">
        <v>554</v>
      </c>
    </row>
    <row r="17" spans="1:4" ht="13.5" customHeight="1" x14ac:dyDescent="0.35">
      <c r="A17" s="171">
        <v>2016</v>
      </c>
      <c r="B17" s="180">
        <v>170</v>
      </c>
      <c r="C17" s="180">
        <v>97</v>
      </c>
      <c r="D17" s="181">
        <v>560</v>
      </c>
    </row>
    <row r="18" spans="1:4" ht="13.5" customHeight="1" x14ac:dyDescent="0.35">
      <c r="A18" s="171">
        <v>2017</v>
      </c>
      <c r="B18" s="180">
        <v>190</v>
      </c>
      <c r="C18" s="180">
        <v>98</v>
      </c>
      <c r="D18" s="181">
        <v>552</v>
      </c>
    </row>
    <row r="19" spans="1:4" ht="13.5" customHeight="1" x14ac:dyDescent="0.35">
      <c r="A19" s="171">
        <v>2018</v>
      </c>
      <c r="B19" s="180">
        <v>198</v>
      </c>
      <c r="C19" s="180">
        <v>68</v>
      </c>
      <c r="D19" s="181">
        <v>488</v>
      </c>
    </row>
    <row r="20" spans="1:4" ht="13.5" customHeight="1" x14ac:dyDescent="0.35">
      <c r="A20" s="171">
        <v>2019</v>
      </c>
      <c r="B20" s="180">
        <v>165</v>
      </c>
      <c r="C20" s="180">
        <v>84</v>
      </c>
      <c r="D20" s="181">
        <v>567</v>
      </c>
    </row>
    <row r="21" spans="1:4" x14ac:dyDescent="0.35">
      <c r="A21" s="171">
        <v>2020</v>
      </c>
      <c r="B21" s="180">
        <v>113</v>
      </c>
      <c r="C21" s="180">
        <v>81</v>
      </c>
      <c r="D21" s="181">
        <v>208</v>
      </c>
    </row>
    <row r="22" spans="1:4" ht="16.5" customHeight="1" thickBot="1" x14ac:dyDescent="0.4">
      <c r="A22" s="182" t="s">
        <v>98</v>
      </c>
      <c r="B22" s="183">
        <f>B21/B5</f>
        <v>1.4125000000000001</v>
      </c>
      <c r="C22" s="183">
        <f t="shared" ref="C22:D22" si="0">C21/C5</f>
        <v>0.70434782608695656</v>
      </c>
      <c r="D22" s="184">
        <f t="shared" si="0"/>
        <v>0.96744186046511627</v>
      </c>
    </row>
    <row r="23" spans="1:4" ht="15" thickTop="1" x14ac:dyDescent="0.35"/>
  </sheetData>
  <mergeCells count="1">
    <mergeCell ref="A3:D3"/>
  </mergeCells>
  <pageMargins left="0.70866141732283472" right="0.70866141732283472" top="0.74803149606299213" bottom="0.74803149606299213" header="0.31496062992125984" footer="0.31496062992125984"/>
  <pageSetup paperSize="9" orientation="portrait" r:id="rId1"/>
  <headerFooter>
    <oddHeader>&amp;C&amp;"Calibri,Regular"&amp;13SRAD Report 2042 Transport Statistics Rochdale 2019</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AF4B-8B26-481D-9839-3062DA57C187}">
  <sheetPr>
    <pageSetUpPr fitToPage="1"/>
  </sheetPr>
  <dimension ref="A1:H17"/>
  <sheetViews>
    <sheetView zoomScaleNormal="100" workbookViewId="0">
      <selection activeCell="W21" sqref="W21"/>
    </sheetView>
  </sheetViews>
  <sheetFormatPr defaultColWidth="9.1796875" defaultRowHeight="14.5" x14ac:dyDescent="0.35"/>
  <cols>
    <col min="1" max="1" width="9.81640625" style="156" customWidth="1"/>
    <col min="2" max="2" width="11.453125" style="156" customWidth="1"/>
    <col min="3" max="3" width="11.81640625" style="156" customWidth="1"/>
    <col min="4" max="4" width="12.1796875" style="156" customWidth="1"/>
    <col min="5" max="16384" width="9.1796875" style="156"/>
  </cols>
  <sheetData>
    <row r="1" spans="1:8" x14ac:dyDescent="0.35">
      <c r="A1" s="155" t="s">
        <v>69</v>
      </c>
    </row>
    <row r="2" spans="1:8" ht="15" thickBot="1" x14ac:dyDescent="0.4"/>
    <row r="3" spans="1:8" ht="30" customHeight="1" thickTop="1" x14ac:dyDescent="0.35">
      <c r="A3" s="252" t="s">
        <v>108</v>
      </c>
      <c r="B3" s="253"/>
      <c r="C3" s="253"/>
      <c r="D3" s="254"/>
    </row>
    <row r="4" spans="1:8" x14ac:dyDescent="0.35">
      <c r="A4" s="157" t="s">
        <v>46</v>
      </c>
      <c r="B4" s="178" t="s">
        <v>55</v>
      </c>
      <c r="C4" s="178" t="s">
        <v>56</v>
      </c>
      <c r="D4" s="179" t="s">
        <v>57</v>
      </c>
    </row>
    <row r="5" spans="1:8" x14ac:dyDescent="0.35">
      <c r="A5" s="185" t="s">
        <v>70</v>
      </c>
      <c r="B5" s="186">
        <v>123</v>
      </c>
      <c r="C5" s="186">
        <v>132</v>
      </c>
      <c r="D5" s="187">
        <v>122</v>
      </c>
    </row>
    <row r="6" spans="1:8" x14ac:dyDescent="0.35">
      <c r="A6" s="188">
        <v>2014</v>
      </c>
      <c r="B6" s="189">
        <v>94</v>
      </c>
      <c r="C6" s="189">
        <v>106</v>
      </c>
      <c r="D6" s="190">
        <v>76</v>
      </c>
    </row>
    <row r="7" spans="1:8" x14ac:dyDescent="0.35">
      <c r="A7" s="188" t="s">
        <v>71</v>
      </c>
      <c r="B7" s="189">
        <v>131</v>
      </c>
      <c r="C7" s="189">
        <v>115</v>
      </c>
      <c r="D7" s="190" t="s">
        <v>72</v>
      </c>
    </row>
    <row r="8" spans="1:8" x14ac:dyDescent="0.35">
      <c r="A8" s="188">
        <v>2016</v>
      </c>
      <c r="B8" s="189">
        <v>194</v>
      </c>
      <c r="C8" s="189">
        <v>247</v>
      </c>
      <c r="D8" s="190">
        <v>197</v>
      </c>
    </row>
    <row r="9" spans="1:8" x14ac:dyDescent="0.35">
      <c r="A9" s="188">
        <v>2017</v>
      </c>
      <c r="B9" s="189">
        <v>183</v>
      </c>
      <c r="C9" s="189">
        <v>243</v>
      </c>
      <c r="D9" s="190">
        <v>220</v>
      </c>
    </row>
    <row r="10" spans="1:8" x14ac:dyDescent="0.35">
      <c r="A10" s="188">
        <v>2018</v>
      </c>
      <c r="B10" s="189">
        <v>256</v>
      </c>
      <c r="C10" s="189">
        <v>318</v>
      </c>
      <c r="D10" s="190">
        <v>303</v>
      </c>
    </row>
    <row r="11" spans="1:8" x14ac:dyDescent="0.35">
      <c r="A11" s="188">
        <v>2019</v>
      </c>
      <c r="B11" s="189">
        <v>223</v>
      </c>
      <c r="C11" s="189">
        <v>267</v>
      </c>
      <c r="D11" s="190">
        <v>247</v>
      </c>
    </row>
    <row r="12" spans="1:8" ht="15" thickBot="1" x14ac:dyDescent="0.4">
      <c r="A12" s="188">
        <v>2020</v>
      </c>
      <c r="B12" s="189">
        <v>223</v>
      </c>
      <c r="C12" s="189">
        <v>192</v>
      </c>
      <c r="D12" s="190">
        <v>185</v>
      </c>
    </row>
    <row r="13" spans="1:8" ht="15" thickBot="1" x14ac:dyDescent="0.4">
      <c r="A13" s="191" t="s">
        <v>107</v>
      </c>
      <c r="B13" s="192">
        <f>B12/B5</f>
        <v>1.8130081300813008</v>
      </c>
      <c r="C13" s="192">
        <f t="shared" ref="C13:D13" si="0">C12/C5</f>
        <v>1.4545454545454546</v>
      </c>
      <c r="D13" s="193">
        <f t="shared" si="0"/>
        <v>1.5163934426229508</v>
      </c>
    </row>
    <row r="14" spans="1:8" ht="15" customHeight="1" thickTop="1" x14ac:dyDescent="0.35">
      <c r="A14" s="255" t="s">
        <v>73</v>
      </c>
      <c r="B14" s="255"/>
      <c r="C14" s="255"/>
      <c r="D14" s="255"/>
      <c r="E14" s="255"/>
      <c r="F14" s="255"/>
      <c r="G14" s="194"/>
      <c r="H14" s="194"/>
    </row>
    <row r="15" spans="1:8" ht="31.5" customHeight="1" x14ac:dyDescent="0.35">
      <c r="A15" s="255"/>
      <c r="B15" s="255"/>
      <c r="C15" s="255"/>
      <c r="D15" s="255"/>
      <c r="E15" s="255"/>
      <c r="F15" s="255"/>
      <c r="G15" s="194"/>
      <c r="H15" s="194"/>
    </row>
    <row r="16" spans="1:8" ht="30.75" customHeight="1" x14ac:dyDescent="0.35">
      <c r="A16" s="255" t="s">
        <v>74</v>
      </c>
      <c r="B16" s="255"/>
      <c r="C16" s="255"/>
      <c r="D16" s="255"/>
      <c r="E16" s="255"/>
      <c r="F16" s="255"/>
    </row>
    <row r="17" spans="1:6" x14ac:dyDescent="0.35">
      <c r="A17" s="255"/>
      <c r="B17" s="255"/>
      <c r="C17" s="255"/>
      <c r="D17" s="255"/>
      <c r="E17" s="255"/>
      <c r="F17" s="255"/>
    </row>
  </sheetData>
  <mergeCells count="3">
    <mergeCell ref="A3:D3"/>
    <mergeCell ref="A14:F15"/>
    <mergeCell ref="A16:F17"/>
  </mergeCells>
  <pageMargins left="0.70866141732283472" right="0.70866141732283472" top="0.74803149606299213" bottom="0.74803149606299213" header="0.31496062992125984" footer="0.31496062992125984"/>
  <pageSetup paperSize="9" orientation="portrait" r:id="rId1"/>
  <headerFooter>
    <oddHeader>&amp;C&amp;"Calibri,Regular"&amp;13SRAD Report 2042 Transport Statistics Rochdale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Key Centre Notes</vt:lpstr>
      <vt:lpstr>Key Centre Map</vt:lpstr>
      <vt:lpstr>Table 17 Key Centre Surveys AM</vt:lpstr>
      <vt:lpstr>Table 18 Key Centre Surveys OP</vt:lpstr>
      <vt:lpstr>Table 19 Key Centre Surveys PM</vt:lpstr>
      <vt:lpstr>Table 20 Roc KC Traffic</vt:lpstr>
      <vt:lpstr>Tables 21 &amp; 22 KC Car Occupancy</vt:lpstr>
      <vt:lpstr>Table 23 Rail to KC</vt:lpstr>
      <vt:lpstr>Table 24 ML to KC</vt:lpstr>
      <vt:lpstr>Table 25 Walk to KC</vt:lpstr>
      <vt:lpstr>Table 26 KC Car&amp;Non-carTrips </vt:lpstr>
      <vt:lpstr>'Key Centre Map'!Print_Area</vt:lpstr>
      <vt:lpstr>'Key Centre Notes'!Print_Area</vt:lpstr>
      <vt:lpstr>'Table 17 Key Centre Surveys AM'!Print_Area</vt:lpstr>
      <vt:lpstr>'Table 18 Key Centre Surveys OP'!Print_Area</vt:lpstr>
      <vt:lpstr>'Table 19 Key Centre Surveys PM'!Print_Area</vt:lpstr>
      <vt:lpstr>'Table 20 Roc KC Traffic'!Print_Area</vt:lpstr>
      <vt:lpstr>'Table 23 Rail to KC'!Print_Area</vt:lpstr>
      <vt:lpstr>'Table 24 ML to KC'!Print_Area</vt:lpstr>
      <vt:lpstr>'Table 25 Walk to KC'!Print_Area</vt:lpstr>
      <vt:lpstr>'Table 26 KC Car&amp;Non-carTrips '!Print_Area</vt:lpstr>
      <vt:lpstr>'Tables 21 &amp; 22 KC Car Occupancy'!Print_Area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2020-05-21T16:55:39Z</dcterms:created>
  <dcterms:modified xsi:type="dcterms:W3CDTF">2021-06-29T12:42:00Z</dcterms:modified>
</cp:coreProperties>
</file>